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Iscas\Controle Financeiro\Iscas\"/>
    </mc:Choice>
  </mc:AlternateContent>
  <xr:revisionPtr revIDLastSave="0" documentId="13_ncr:1_{72BB4E60-4C1B-4B92-B346-137368B21C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stimentos" sheetId="3" r:id="rId1"/>
    <sheet name="B3" sheetId="17" state="hidden" r:id="rId2"/>
  </sheets>
  <definedNames>
    <definedName name="_xlnm._FilterDatabase" localSheetId="0" hidden="1">Investimentos!$E$53:$L$68</definedName>
    <definedName name="DadosExternos_1" localSheetId="1" hidden="1">'B3'!$A$1:$E$1022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1" i="3" l="1"/>
  <c r="M20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54" i="3"/>
  <c r="G54" i="3"/>
  <c r="I54" i="3" s="1"/>
  <c r="H54" i="3"/>
  <c r="G55" i="3"/>
  <c r="I55" i="3" s="1"/>
  <c r="I85" i="3" l="1"/>
  <c r="E85" i="3"/>
  <c r="I51" i="3"/>
  <c r="E51" i="3"/>
  <c r="I17" i="3"/>
  <c r="K38" i="3"/>
  <c r="L38" i="3" s="1"/>
  <c r="K39" i="3"/>
  <c r="L39" i="3" s="1"/>
  <c r="K40" i="3"/>
  <c r="L40" i="3" s="1"/>
  <c r="K41" i="3"/>
  <c r="L41" i="3" s="1"/>
  <c r="K42" i="3"/>
  <c r="L42" i="3" s="1"/>
  <c r="K43" i="3"/>
  <c r="L43" i="3" s="1"/>
  <c r="K44" i="3"/>
  <c r="L44" i="3" s="1"/>
  <c r="K45" i="3"/>
  <c r="L45" i="3" s="1"/>
  <c r="K46" i="3"/>
  <c r="L46" i="3" s="1"/>
  <c r="K47" i="3"/>
  <c r="L47" i="3" s="1"/>
  <c r="K48" i="3"/>
  <c r="L48" i="3" s="1"/>
  <c r="K49" i="3"/>
  <c r="L49" i="3" s="1"/>
  <c r="K50" i="3"/>
  <c r="L50" i="3" s="1"/>
  <c r="K37" i="3"/>
  <c r="L37" i="3" s="1"/>
  <c r="K4" i="3"/>
  <c r="L4" i="3" s="1"/>
  <c r="K5" i="3"/>
  <c r="L5" i="3" s="1"/>
  <c r="K6" i="3"/>
  <c r="L6" i="3" s="1"/>
  <c r="K7" i="3"/>
  <c r="L7" i="3" s="1"/>
  <c r="K8" i="3"/>
  <c r="L8" i="3" s="1"/>
  <c r="K9" i="3"/>
  <c r="L9" i="3" s="1"/>
  <c r="K10" i="3"/>
  <c r="L10" i="3" s="1"/>
  <c r="K11" i="3"/>
  <c r="L11" i="3" s="1"/>
  <c r="K12" i="3"/>
  <c r="L12" i="3" s="1"/>
  <c r="K13" i="3"/>
  <c r="L13" i="3" s="1"/>
  <c r="K14" i="3"/>
  <c r="L14" i="3" s="1"/>
  <c r="K15" i="3"/>
  <c r="L15" i="3" s="1"/>
  <c r="K16" i="3"/>
  <c r="L16" i="3" s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26" i="3"/>
  <c r="I26" i="3" s="1"/>
  <c r="G27" i="3"/>
  <c r="I27" i="3" s="1"/>
  <c r="G28" i="3"/>
  <c r="I28" i="3" s="1"/>
  <c r="G29" i="3"/>
  <c r="I29" i="3" s="1"/>
  <c r="G30" i="3"/>
  <c r="I30" i="3" s="1"/>
  <c r="G31" i="3"/>
  <c r="I31" i="3" s="1"/>
  <c r="G32" i="3"/>
  <c r="I32" i="3" s="1"/>
  <c r="G33" i="3"/>
  <c r="I33" i="3" s="1"/>
  <c r="C93" i="3"/>
  <c r="K73" i="3"/>
  <c r="L73" i="3" s="1"/>
  <c r="K74" i="3"/>
  <c r="L74" i="3" s="1"/>
  <c r="K75" i="3"/>
  <c r="L75" i="3" s="1"/>
  <c r="K76" i="3"/>
  <c r="L76" i="3" s="1"/>
  <c r="K77" i="3"/>
  <c r="L77" i="3" s="1"/>
  <c r="K78" i="3"/>
  <c r="L78" i="3" s="1"/>
  <c r="K79" i="3"/>
  <c r="L79" i="3" s="1"/>
  <c r="K80" i="3"/>
  <c r="L80" i="3" s="1"/>
  <c r="K81" i="3"/>
  <c r="L81" i="3" s="1"/>
  <c r="K82" i="3"/>
  <c r="L82" i="3" s="1"/>
  <c r="K83" i="3"/>
  <c r="L83" i="3" s="1"/>
  <c r="K84" i="3"/>
  <c r="L84" i="3" s="1"/>
  <c r="K71" i="3"/>
  <c r="L71" i="3" s="1"/>
  <c r="K72" i="3"/>
  <c r="L72" i="3" s="1"/>
  <c r="L85" i="3" s="1"/>
  <c r="H33" i="3"/>
  <c r="H32" i="3"/>
  <c r="H31" i="3"/>
  <c r="H30" i="3"/>
  <c r="H29" i="3"/>
  <c r="H28" i="3"/>
  <c r="H27" i="3"/>
  <c r="H26" i="3"/>
  <c r="H25" i="3"/>
  <c r="G25" i="3"/>
  <c r="I25" i="3" s="1"/>
  <c r="H24" i="3"/>
  <c r="G24" i="3"/>
  <c r="I24" i="3" s="1"/>
  <c r="H23" i="3"/>
  <c r="G23" i="3"/>
  <c r="I23" i="3" s="1"/>
  <c r="H22" i="3"/>
  <c r="G22" i="3"/>
  <c r="I22" i="3" s="1"/>
  <c r="H21" i="3"/>
  <c r="G21" i="3"/>
  <c r="I21" i="3" s="1"/>
  <c r="H20" i="3"/>
  <c r="G20" i="3"/>
  <c r="I20" i="3" s="1"/>
  <c r="G3" i="3"/>
  <c r="K3" i="3"/>
  <c r="L3" i="3" s="1"/>
  <c r="L17" i="3" s="1"/>
  <c r="K55" i="3"/>
  <c r="L55" i="3" s="1"/>
  <c r="H55" i="3"/>
  <c r="G56" i="3"/>
  <c r="H56" i="3"/>
  <c r="G57" i="3"/>
  <c r="I57" i="3" s="1"/>
  <c r="H57" i="3"/>
  <c r="G58" i="3"/>
  <c r="I58" i="3" s="1"/>
  <c r="H58" i="3"/>
  <c r="G59" i="3"/>
  <c r="I59" i="3" s="1"/>
  <c r="H59" i="3"/>
  <c r="G60" i="3"/>
  <c r="I60" i="3" s="1"/>
  <c r="H60" i="3"/>
  <c r="G61" i="3"/>
  <c r="I61" i="3" s="1"/>
  <c r="K61" i="3" s="1"/>
  <c r="L61" i="3" s="1"/>
  <c r="H61" i="3"/>
  <c r="G62" i="3"/>
  <c r="I62" i="3" s="1"/>
  <c r="H62" i="3"/>
  <c r="G63" i="3"/>
  <c r="I63" i="3" s="1"/>
  <c r="H63" i="3"/>
  <c r="G64" i="3"/>
  <c r="I64" i="3" s="1"/>
  <c r="H64" i="3"/>
  <c r="G65" i="3"/>
  <c r="I65" i="3" s="1"/>
  <c r="H65" i="3"/>
  <c r="G66" i="3"/>
  <c r="I66" i="3" s="1"/>
  <c r="H66" i="3"/>
  <c r="G67" i="3"/>
  <c r="I67" i="3" s="1"/>
  <c r="H67" i="3"/>
  <c r="G17" i="3" l="1"/>
  <c r="I56" i="3"/>
  <c r="K56" i="3" s="1"/>
  <c r="L56" i="3" s="1"/>
  <c r="I34" i="3"/>
  <c r="J26" i="3" s="1"/>
  <c r="K67" i="3"/>
  <c r="L67" i="3" s="1"/>
  <c r="K66" i="3"/>
  <c r="L66" i="3" s="1"/>
  <c r="K65" i="3"/>
  <c r="L65" i="3" s="1"/>
  <c r="K64" i="3"/>
  <c r="L64" i="3" s="1"/>
  <c r="K63" i="3"/>
  <c r="L63" i="3" s="1"/>
  <c r="K62" i="3"/>
  <c r="L62" i="3" s="1"/>
  <c r="K60" i="3"/>
  <c r="L60" i="3" s="1"/>
  <c r="K59" i="3"/>
  <c r="L59" i="3" s="1"/>
  <c r="K58" i="3"/>
  <c r="L58" i="3" s="1"/>
  <c r="K57" i="3"/>
  <c r="L57" i="3" s="1"/>
  <c r="K85" i="3"/>
  <c r="K51" i="3"/>
  <c r="K24" i="3"/>
  <c r="L24" i="3" s="1"/>
  <c r="K22" i="3"/>
  <c r="L22" i="3" s="1"/>
  <c r="K30" i="3"/>
  <c r="L30" i="3" s="1"/>
  <c r="K31" i="3"/>
  <c r="L31" i="3" s="1"/>
  <c r="K26" i="3"/>
  <c r="L26" i="3" s="1"/>
  <c r="K33" i="3"/>
  <c r="L33" i="3" s="1"/>
  <c r="K21" i="3"/>
  <c r="L21" i="3" s="1"/>
  <c r="K23" i="3"/>
  <c r="L23" i="3" s="1"/>
  <c r="K25" i="3"/>
  <c r="L25" i="3" s="1"/>
  <c r="K32" i="3"/>
  <c r="L32" i="3" s="1"/>
  <c r="K29" i="3"/>
  <c r="L29" i="3" s="1"/>
  <c r="K27" i="3"/>
  <c r="L27" i="3" s="1"/>
  <c r="K20" i="3"/>
  <c r="K28" i="3"/>
  <c r="L28" i="3" s="1"/>
  <c r="P97" i="3"/>
  <c r="J30" i="3" l="1"/>
  <c r="J24" i="3"/>
  <c r="J31" i="3"/>
  <c r="J27" i="3"/>
  <c r="J23" i="3"/>
  <c r="J28" i="3"/>
  <c r="J25" i="3"/>
  <c r="J22" i="3"/>
  <c r="J20" i="3"/>
  <c r="J29" i="3"/>
  <c r="L20" i="3"/>
  <c r="L34" i="3" s="1"/>
  <c r="K34" i="3"/>
  <c r="J21" i="3"/>
  <c r="J32" i="3"/>
  <c r="J33" i="3"/>
  <c r="P98" i="3"/>
  <c r="K17" i="3"/>
  <c r="I68" i="3"/>
  <c r="K54" i="3"/>
  <c r="P99" i="3" l="1"/>
  <c r="Q99" i="3" s="1"/>
  <c r="J63" i="3"/>
  <c r="J65" i="3"/>
  <c r="J56" i="3"/>
  <c r="J58" i="3"/>
  <c r="J57" i="3"/>
  <c r="J55" i="3"/>
  <c r="J62" i="3"/>
  <c r="J60" i="3"/>
  <c r="J64" i="3"/>
  <c r="J66" i="3"/>
  <c r="J67" i="3"/>
  <c r="J61" i="3"/>
  <c r="J59" i="3"/>
  <c r="J54" i="3"/>
  <c r="K68" i="3"/>
  <c r="L54" i="3"/>
  <c r="L68" i="3" s="1"/>
  <c r="Q97" i="3" l="1"/>
  <c r="Q98" i="3"/>
  <c r="I93" i="3" s="1"/>
  <c r="I9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vinicius.souto</author>
  </authors>
  <commentList>
    <comment ref="D2" authorId="0" shapeId="0" xr:uid="{0BF1618A-2C84-487E-941D-9936F4E353D0}">
      <text>
        <r>
          <rPr>
            <b/>
            <sz val="9"/>
            <color indexed="81"/>
            <rFont val="Tahoma"/>
            <charset val="1"/>
          </rPr>
          <t>Digite o nome do seu ativo</t>
        </r>
      </text>
    </comment>
    <comment ref="E2" authorId="0" shapeId="0" xr:uid="{DA52CB8D-BF0A-4401-A913-0E3BD0766349}">
      <text>
        <r>
          <rPr>
            <b/>
            <sz val="9"/>
            <color indexed="81"/>
            <rFont val="Tahoma"/>
            <charset val="1"/>
          </rPr>
          <t>Digite a quantidade do seu ativo</t>
        </r>
      </text>
    </comment>
    <comment ref="F2" authorId="0" shapeId="0" xr:uid="{4EB29D38-9AA6-4703-A92B-AB2EFB26644E}">
      <text>
        <r>
          <rPr>
            <b/>
            <sz val="9"/>
            <color indexed="81"/>
            <rFont val="Tahoma"/>
            <charset val="1"/>
          </rPr>
          <t>Digite o Preço Unitário do ativo, como mostrado no app da sua corretora</t>
        </r>
      </text>
    </comment>
    <comment ref="G2" authorId="0" shapeId="0" xr:uid="{C1246AC6-C66F-4171-A6A2-A182B73122A3}">
      <text>
        <r>
          <rPr>
            <b/>
            <sz val="9"/>
            <color indexed="81"/>
            <rFont val="Tahoma"/>
            <charset val="1"/>
          </rPr>
          <t>Valor total investido no ativo sem contar variação. Valor calculado automaticamente</t>
        </r>
      </text>
    </comment>
    <comment ref="I2" authorId="0" shapeId="0" xr:uid="{DE51C7AB-D640-47C3-8F4B-C7714A2499CC}">
      <text>
        <r>
          <rPr>
            <b/>
            <sz val="9"/>
            <color indexed="81"/>
            <rFont val="Tahoma"/>
            <charset val="1"/>
          </rPr>
          <t>Insira o valor de  liquidação do seu ativo, ou seja, a quantia que teria se vendesse seu ativo hoje. Conferir no app da corretora</t>
        </r>
      </text>
    </comment>
    <comment ref="K2" authorId="0" shapeId="0" xr:uid="{B7CE2DC1-D6A9-4C6C-BF6B-4A3575CDFF37}">
      <text>
        <r>
          <rPr>
            <b/>
            <sz val="9"/>
            <color indexed="81"/>
            <rFont val="Tahoma"/>
            <charset val="1"/>
          </rPr>
          <t>Valor calculado automaticamente</t>
        </r>
      </text>
    </comment>
    <comment ref="L2" authorId="0" shapeId="0" xr:uid="{8E97681F-5E84-42DA-9C12-D0F75BDA4643}">
      <text>
        <r>
          <rPr>
            <b/>
            <sz val="9"/>
            <color indexed="81"/>
            <rFont val="Tahoma"/>
            <charset val="1"/>
          </rPr>
          <t>Variação histórica do ativo. Valor calculado automaticamente</t>
        </r>
      </text>
    </comment>
    <comment ref="D19" authorId="0" shapeId="0" xr:uid="{6F81CABA-7F08-4A18-92D2-ED403CF36922}">
      <text>
        <r>
          <rPr>
            <b/>
            <sz val="9"/>
            <color indexed="81"/>
            <rFont val="Tahoma"/>
            <family val="2"/>
          </rPr>
          <t>Inserir o Ticker do seu ativo</t>
        </r>
      </text>
    </comment>
    <comment ref="E19" authorId="0" shapeId="0" xr:uid="{300403EE-C3C3-4093-86B8-4FAC2C8EE70F}">
      <text>
        <r>
          <rPr>
            <b/>
            <sz val="9"/>
            <color indexed="81"/>
            <rFont val="Tahoma"/>
            <charset val="1"/>
          </rPr>
          <t>Digite o número de cotas que você possui</t>
        </r>
      </text>
    </comment>
    <comment ref="F19" authorId="0" shapeId="0" xr:uid="{EB099EF4-8168-4F92-8115-DD89B04E8860}">
      <text>
        <r>
          <rPr>
            <b/>
            <sz val="9"/>
            <color indexed="81"/>
            <rFont val="Tahoma"/>
            <charset val="1"/>
          </rPr>
          <t>Insira o preço médio que você pagou pelo ativo. Conferir no app da sua corretora</t>
        </r>
      </text>
    </comment>
    <comment ref="G19" authorId="0" shapeId="0" xr:uid="{F782269D-A5D2-499E-9EDA-68C8551FAD78}">
      <text>
        <r>
          <rPr>
            <b/>
            <sz val="9"/>
            <color indexed="81"/>
            <rFont val="Tahoma"/>
            <charset val="1"/>
          </rPr>
          <t>Valor atual da cota, mostrado automaticamente.
Para atualizar os valores, clique no menu superior da planilha em "Dados" e procure a opção "Atualizar Tudo".
A planilha busca o valor no site da B3, apresentando um atraso na cotação de 20-30 minutos.
Não utilize este valor como parâmetro para compra ou venda, apenas para monitorar o desempenho do ativo no dia da leitura.</t>
        </r>
      </text>
    </comment>
    <comment ref="H19" authorId="0" shapeId="0" xr:uid="{60E93066-2034-45B0-86B8-E3BBD0AE8736}">
      <text>
        <r>
          <rPr>
            <b/>
            <sz val="9"/>
            <color indexed="81"/>
            <rFont val="Tahoma"/>
            <charset val="1"/>
          </rPr>
          <t>Variação do ativo no dia, mostrado automaticamente.
Para atualizar os valores, clique no menu superior da planilha em "Dados" e procure a opção "Atualizar Tudo".
A planilha busca essa informação no site da B3, apresentando um atraso de 20-30 minutos.
Não utilize este valor como parâmetro para compra ou venda, apenas para monitorar o desempenho do ativo no dia da leitura.</t>
        </r>
      </text>
    </comment>
    <comment ref="I19" authorId="0" shapeId="0" xr:uid="{DCC5A46D-0B7F-4EBE-A55F-5E2E1F201195}">
      <text>
        <r>
          <rPr>
            <b/>
            <sz val="9"/>
            <color indexed="81"/>
            <rFont val="Tahoma"/>
            <charset val="1"/>
          </rPr>
          <t>Valor total investido no ativo, contando a variação. Valor calculado automaticamente</t>
        </r>
      </text>
    </comment>
    <comment ref="J19" authorId="0" shapeId="0" xr:uid="{8476D839-8D91-4213-88F5-637CDA4FCF6E}">
      <text>
        <r>
          <rPr>
            <b/>
            <sz val="9"/>
            <color indexed="81"/>
            <rFont val="Tahoma"/>
            <charset val="1"/>
          </rPr>
          <t>Quanto o ativo representa em sua carteira de Fundos Imobiliários</t>
        </r>
      </text>
    </comment>
    <comment ref="K19" authorId="0" shapeId="0" xr:uid="{B2454424-37B3-481C-88C1-2D73344D03D5}">
      <text>
        <r>
          <rPr>
            <b/>
            <sz val="9"/>
            <color indexed="81"/>
            <rFont val="Tahoma"/>
            <charset val="1"/>
          </rPr>
          <t>Valor calculado automaticamente</t>
        </r>
      </text>
    </comment>
    <comment ref="L19" authorId="0" shapeId="0" xr:uid="{8A0A5792-5215-4D37-95DE-C932099A76B9}">
      <text>
        <r>
          <rPr>
            <b/>
            <sz val="9"/>
            <color indexed="81"/>
            <rFont val="Tahoma"/>
            <charset val="1"/>
          </rPr>
          <t>Variação histórica do ativo. Valor calculado automaticamente</t>
        </r>
      </text>
    </comment>
    <comment ref="D36" authorId="0" shapeId="0" xr:uid="{AE8200FA-BE77-47B8-827B-DA63B3B45F90}">
      <text>
        <r>
          <rPr>
            <b/>
            <sz val="9"/>
            <color indexed="81"/>
            <rFont val="Tahoma"/>
            <charset val="1"/>
          </rPr>
          <t>Digite o nome do seu ativo</t>
        </r>
      </text>
    </comment>
    <comment ref="E36" authorId="0" shapeId="0" xr:uid="{7A4E9954-20EA-451C-89CA-E5B92E65E123}">
      <text>
        <r>
          <rPr>
            <b/>
            <sz val="9"/>
            <color indexed="81"/>
            <rFont val="Tahoma"/>
            <charset val="1"/>
          </rPr>
          <t>Insira o valor total investido no ativo</t>
        </r>
      </text>
    </comment>
    <comment ref="I36" authorId="0" shapeId="0" xr:uid="{D93E7396-CA22-4E2B-85F1-9892E9F700DF}">
      <text>
        <r>
          <rPr>
            <b/>
            <sz val="9"/>
            <color indexed="81"/>
            <rFont val="Tahoma"/>
            <charset val="1"/>
          </rPr>
          <t>Insira o valor de  liquidação do seu ativo, ou seja, a quantia que teria se vendesse seu aitvo hoje. Conferir no app da corretora</t>
        </r>
      </text>
    </comment>
    <comment ref="K36" authorId="0" shapeId="0" xr:uid="{E1C2107D-8AE6-4468-ACE3-3B9B9B9AE5DC}">
      <text>
        <r>
          <rPr>
            <b/>
            <sz val="9"/>
            <color indexed="81"/>
            <rFont val="Tahoma"/>
            <charset val="1"/>
          </rPr>
          <t>Valor calculado automaticamente</t>
        </r>
      </text>
    </comment>
    <comment ref="L36" authorId="0" shapeId="0" xr:uid="{8589C8D3-FE7E-49BE-9A7E-BBAC7B28A1B3}">
      <text>
        <r>
          <rPr>
            <b/>
            <sz val="9"/>
            <color indexed="81"/>
            <rFont val="Tahoma"/>
            <charset val="1"/>
          </rPr>
          <t>Variação histórica do ativo. Valor calculado automaticamente</t>
        </r>
      </text>
    </comment>
    <comment ref="D53" authorId="0" shapeId="0" xr:uid="{4E734CA8-8FAB-4AE3-818D-6D825FD8CC82}">
      <text>
        <r>
          <rPr>
            <b/>
            <sz val="9"/>
            <color indexed="81"/>
            <rFont val="Tahoma"/>
            <family val="2"/>
          </rPr>
          <t>Inserir o Ticker do seu ativo</t>
        </r>
      </text>
    </comment>
    <comment ref="E53" authorId="0" shapeId="0" xr:uid="{4CBDDEA8-541A-48DA-A15E-F6F4027B1698}">
      <text>
        <r>
          <rPr>
            <b/>
            <sz val="9"/>
            <color indexed="81"/>
            <rFont val="Tahoma"/>
            <charset val="1"/>
          </rPr>
          <t>Digite o número de cotas que você possui</t>
        </r>
      </text>
    </comment>
    <comment ref="F53" authorId="0" shapeId="0" xr:uid="{B98A8CC2-EBF0-4162-BD08-102A06C9CFFF}">
      <text>
        <r>
          <rPr>
            <b/>
            <sz val="9"/>
            <color indexed="81"/>
            <rFont val="Tahoma"/>
            <charset val="1"/>
          </rPr>
          <t>Insira o preço médio que você pagou pelo ativo. Conferir no app da sua corretora</t>
        </r>
      </text>
    </comment>
    <comment ref="G53" authorId="0" shapeId="0" xr:uid="{8E4E1E26-73C4-437D-ADA0-8DAB09CAB4C0}">
      <text>
        <r>
          <rPr>
            <b/>
            <sz val="9"/>
            <color indexed="81"/>
            <rFont val="Tahoma"/>
            <charset val="1"/>
          </rPr>
          <t>Valor atual da cota, mostrado automaticamente.
Para atualizar os valores, clique no menu superior da planilha em "Dados" e procure a opção "Atualizar Tudo".
A planilha busca o valor no site da B3, apresentando um atraso na cotação de 20-30 minutos.
Não utilize este valor como parâmetro para compra ou venda, apenas para monitorar o desempenho do ativo no dia da leitura.</t>
        </r>
      </text>
    </comment>
    <comment ref="H53" authorId="0" shapeId="0" xr:uid="{7AFC59EB-3A41-4252-BF0F-42ECEF6C791D}">
      <text>
        <r>
          <rPr>
            <b/>
            <sz val="9"/>
            <color indexed="81"/>
            <rFont val="Tahoma"/>
            <charset val="1"/>
          </rPr>
          <t>Variação do ativo no dia, mostrado automaticamente.
Para atualizar os valores, clique no menu superior da planilha em "Dados" e procure a opção "Atualizar Tudo".
A planilha busca essa informação no site da B3, apresentando um atraso de 20-30 minutos.
Não utilize este valor como parâmetro para compra ou venda, apenas para monitorar o desempenho do ativo no dia da leitura.</t>
        </r>
      </text>
    </comment>
    <comment ref="I53" authorId="0" shapeId="0" xr:uid="{FA5118F8-4AE6-48CA-BE7F-CEF182ED9DEB}">
      <text>
        <r>
          <rPr>
            <b/>
            <sz val="9"/>
            <color indexed="81"/>
            <rFont val="Tahoma"/>
            <charset val="1"/>
          </rPr>
          <t>Valor total investido no ativo, contando a variação. Valor calculado automaticamente</t>
        </r>
      </text>
    </comment>
    <comment ref="J53" authorId="0" shapeId="0" xr:uid="{480B95A8-2C8D-4EA0-8D09-C24CC46C3037}">
      <text>
        <r>
          <rPr>
            <b/>
            <sz val="9"/>
            <color indexed="81"/>
            <rFont val="Tahoma"/>
            <charset val="1"/>
          </rPr>
          <t>Quanto o ativo representa em sua carteira de Ações</t>
        </r>
      </text>
    </comment>
    <comment ref="K53" authorId="0" shapeId="0" xr:uid="{A2F6DAA9-C7F0-41AB-989E-97B3718B541A}">
      <text>
        <r>
          <rPr>
            <b/>
            <sz val="9"/>
            <color indexed="81"/>
            <rFont val="Tahoma"/>
            <charset val="1"/>
          </rPr>
          <t>Valor calculado automaticamente</t>
        </r>
      </text>
    </comment>
    <comment ref="L53" authorId="0" shapeId="0" xr:uid="{D06530B4-F70F-44DB-A480-E6D8E2F90831}">
      <text>
        <r>
          <rPr>
            <b/>
            <sz val="9"/>
            <color indexed="81"/>
            <rFont val="Tahoma"/>
            <charset val="1"/>
          </rPr>
          <t>Variação histórica do ativo. Valor calculado automaticamente</t>
        </r>
      </text>
    </comment>
    <comment ref="D70" authorId="0" shapeId="0" xr:uid="{3F061474-3FF1-481F-B779-83C3EAAEBA3F}">
      <text>
        <r>
          <rPr>
            <b/>
            <sz val="9"/>
            <color indexed="81"/>
            <rFont val="Tahoma"/>
            <charset val="1"/>
          </rPr>
          <t>Digite o nome do seu ativo</t>
        </r>
      </text>
    </comment>
    <comment ref="E70" authorId="0" shapeId="0" xr:uid="{BD218505-F937-4C0F-BBBC-F6FEAF4808BA}">
      <text>
        <r>
          <rPr>
            <b/>
            <sz val="9"/>
            <color indexed="81"/>
            <rFont val="Tahoma"/>
            <charset val="1"/>
          </rPr>
          <t>Insira o valor total investido no ativo</t>
        </r>
      </text>
    </comment>
    <comment ref="I70" authorId="0" shapeId="0" xr:uid="{F45C5A44-76F6-4848-983A-9EE79ED77F4B}">
      <text>
        <r>
          <rPr>
            <b/>
            <sz val="9"/>
            <color indexed="81"/>
            <rFont val="Tahoma"/>
            <charset val="1"/>
          </rPr>
          <t>Insira o valor de  liquidação do seu ativo, ou seja, a quantia que teria se vendesse seu aitvo hoje. Conferir no app da corretora</t>
        </r>
      </text>
    </comment>
    <comment ref="K70" authorId="0" shapeId="0" xr:uid="{D2D207C2-E106-44FC-AE01-E21332A0385B}">
      <text>
        <r>
          <rPr>
            <b/>
            <sz val="9"/>
            <color indexed="81"/>
            <rFont val="Tahoma"/>
            <charset val="1"/>
          </rPr>
          <t>Valor calculado automaticamente</t>
        </r>
      </text>
    </comment>
    <comment ref="L70" authorId="0" shapeId="0" xr:uid="{176FED0D-E5BC-4113-A112-A4B8D8FFE321}">
      <text>
        <r>
          <rPr>
            <b/>
            <sz val="9"/>
            <color indexed="81"/>
            <rFont val="Tahoma"/>
            <charset val="1"/>
          </rPr>
          <t>Variação histórica do ativo. Valor calculado automaticamente</t>
        </r>
      </text>
    </comment>
    <comment ref="C92" authorId="0" shapeId="0" xr:uid="{EC061991-8CCE-444C-ACD2-43845DEBA99D}">
      <text>
        <r>
          <rPr>
            <b/>
            <sz val="9"/>
            <color indexed="81"/>
            <rFont val="Tahoma"/>
            <family val="2"/>
          </rPr>
          <t>Insira a proporção ideal em Renda Fixa</t>
        </r>
      </text>
    </comment>
    <comment ref="C93" authorId="0" shapeId="0" xr:uid="{5B093DA6-F40F-4CA3-8695-130C1D564571}">
      <text>
        <r>
          <rPr>
            <b/>
            <sz val="9"/>
            <color indexed="81"/>
            <rFont val="Tahoma"/>
            <family val="2"/>
          </rPr>
          <t>Proporção ideal em Renda Variável. Calculado automaticamente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B3F8D1E-3FB7-4E14-8913-F36D0F1534DB}" keepAlive="1" name="Consulta - Table 0" description="Ligação à consulta 'Table 0' no livro." type="5" refreshedVersion="7" background="1" saveData="1">
    <dbPr connection="Provider=Microsoft.Mashup.OleDb.1;Data Source=$Workbook$;Location=&quot;Table 0&quot;;Extended Properties=&quot;&quot;" command="SELECT * FROM [Table 0]"/>
  </connection>
</connections>
</file>

<file path=xl/sharedStrings.xml><?xml version="1.0" encoding="utf-8"?>
<sst xmlns="http://schemas.openxmlformats.org/spreadsheetml/2006/main" count="4151" uniqueCount="2238">
  <si>
    <t>Quantidade</t>
  </si>
  <si>
    <t>VALE3</t>
  </si>
  <si>
    <t>BBAS3</t>
  </si>
  <si>
    <t>JHSF3</t>
  </si>
  <si>
    <t>ITUB4</t>
  </si>
  <si>
    <t>MGLU3</t>
  </si>
  <si>
    <t>PETR4</t>
  </si>
  <si>
    <t>PRIO3</t>
  </si>
  <si>
    <t>ITSA4</t>
  </si>
  <si>
    <t>BBSE3</t>
  </si>
  <si>
    <t>WEGE3</t>
  </si>
  <si>
    <t>LREN3</t>
  </si>
  <si>
    <t>SULA11</t>
  </si>
  <si>
    <t>TRPL4</t>
  </si>
  <si>
    <t>YDUQ3</t>
  </si>
  <si>
    <t>MRVE3</t>
  </si>
  <si>
    <t>ALUP11</t>
  </si>
  <si>
    <t>FLRY3</t>
  </si>
  <si>
    <t>MYPK3</t>
  </si>
  <si>
    <t>RAPT4</t>
  </si>
  <si>
    <t>VLID3</t>
  </si>
  <si>
    <t>ENAT3</t>
  </si>
  <si>
    <t>Hoje %</t>
  </si>
  <si>
    <t>Ticker</t>
  </si>
  <si>
    <t>Column1</t>
  </si>
  <si>
    <t>Column2</t>
  </si>
  <si>
    <t>Column3</t>
  </si>
  <si>
    <t>Column4</t>
  </si>
  <si>
    <t/>
  </si>
  <si>
    <t>AALR3</t>
  </si>
  <si>
    <t>ABCB4</t>
  </si>
  <si>
    <t>ABEV3</t>
  </si>
  <si>
    <t>ADHM3</t>
  </si>
  <si>
    <t>#N/D</t>
  </si>
  <si>
    <t>AERI3</t>
  </si>
  <si>
    <t>AESB3</t>
  </si>
  <si>
    <t>AFLT3</t>
  </si>
  <si>
    <t>AGRO3</t>
  </si>
  <si>
    <t>AGXY3</t>
  </si>
  <si>
    <t>AHEB3</t>
  </si>
  <si>
    <t>AHEB5</t>
  </si>
  <si>
    <t>AHEB6</t>
  </si>
  <si>
    <t>ALLD3</t>
  </si>
  <si>
    <t>ALPA3</t>
  </si>
  <si>
    <t>ALPA4</t>
  </si>
  <si>
    <t>ALPK3</t>
  </si>
  <si>
    <t>ALSO3</t>
  </si>
  <si>
    <t>ALUP3</t>
  </si>
  <si>
    <t>ALUP4</t>
  </si>
  <si>
    <t>AMAR3</t>
  </si>
  <si>
    <t>AMBP3</t>
  </si>
  <si>
    <t>AMER3</t>
  </si>
  <si>
    <t>ANIM3</t>
  </si>
  <si>
    <t>APER3</t>
  </si>
  <si>
    <t>APTI3</t>
  </si>
  <si>
    <t>APTI4</t>
  </si>
  <si>
    <t>ARML3</t>
  </si>
  <si>
    <t>ARZZ3</t>
  </si>
  <si>
    <t>ASAI3</t>
  </si>
  <si>
    <t>ATMP3</t>
  </si>
  <si>
    <t>ATOM3</t>
  </si>
  <si>
    <t>AURA33</t>
  </si>
  <si>
    <t>AVLL3</t>
  </si>
  <si>
    <t>AZEV3</t>
  </si>
  <si>
    <t>AZEV4</t>
  </si>
  <si>
    <t>AZUL4</t>
  </si>
  <si>
    <t>B3SA3</t>
  </si>
  <si>
    <t>BAHI3</t>
  </si>
  <si>
    <t>BALM3</t>
  </si>
  <si>
    <t>BALM4</t>
  </si>
  <si>
    <t>BAUH4</t>
  </si>
  <si>
    <t>BAZA3</t>
  </si>
  <si>
    <t>BBDC3</t>
  </si>
  <si>
    <t>BBDC4</t>
  </si>
  <si>
    <t>BBML3</t>
  </si>
  <si>
    <t>BBRK3</t>
  </si>
  <si>
    <t>BDLL3</t>
  </si>
  <si>
    <t>BDLL4</t>
  </si>
  <si>
    <t>BEEF3</t>
  </si>
  <si>
    <t>BEES3</t>
  </si>
  <si>
    <t>BEES4</t>
  </si>
  <si>
    <t>BFRE11</t>
  </si>
  <si>
    <t>BFRE12</t>
  </si>
  <si>
    <t>BGIP3</t>
  </si>
  <si>
    <t>BGIP4</t>
  </si>
  <si>
    <t>BIDI11</t>
  </si>
  <si>
    <t>BIDI3</t>
  </si>
  <si>
    <t>BIDI4</t>
  </si>
  <si>
    <t>BIOM3</t>
  </si>
  <si>
    <t>BKBR3</t>
  </si>
  <si>
    <t>BLAU3</t>
  </si>
  <si>
    <t>BMEB3</t>
  </si>
  <si>
    <t>BMEB4</t>
  </si>
  <si>
    <t>BMGB4</t>
  </si>
  <si>
    <t>BMIN3</t>
  </si>
  <si>
    <t>BMIN4</t>
  </si>
  <si>
    <t>BMKS3</t>
  </si>
  <si>
    <t>BMOB3</t>
  </si>
  <si>
    <t>BNBR3</t>
  </si>
  <si>
    <t>BOAS3</t>
  </si>
  <si>
    <t>BOBR3</t>
  </si>
  <si>
    <t>BOBR4</t>
  </si>
  <si>
    <t>BPAC11</t>
  </si>
  <si>
    <t>BPAC3</t>
  </si>
  <si>
    <t>BPAC5</t>
  </si>
  <si>
    <t>BPAN4</t>
  </si>
  <si>
    <t>BPAR3</t>
  </si>
  <si>
    <t>BPAT33</t>
  </si>
  <si>
    <t>BPHA3</t>
  </si>
  <si>
    <t>BRAP3</t>
  </si>
  <si>
    <t>BRAP4</t>
  </si>
  <si>
    <t>BRBI11</t>
  </si>
  <si>
    <t>BRBI3</t>
  </si>
  <si>
    <t>BRBI4</t>
  </si>
  <si>
    <t>BRDT3</t>
  </si>
  <si>
    <t>BRFS3</t>
  </si>
  <si>
    <t>BRGE11</t>
  </si>
  <si>
    <t>BRGE12</t>
  </si>
  <si>
    <t>BRGE3</t>
  </si>
  <si>
    <t>BRGE5</t>
  </si>
  <si>
    <t>BRGE6</t>
  </si>
  <si>
    <t>BRGE7</t>
  </si>
  <si>
    <t>BRGE8</t>
  </si>
  <si>
    <t>BRIT3</t>
  </si>
  <si>
    <t>BRIV3</t>
  </si>
  <si>
    <t>BRIV4</t>
  </si>
  <si>
    <t>BRKM3</t>
  </si>
  <si>
    <t>BRKM5</t>
  </si>
  <si>
    <t>BRKM6</t>
  </si>
  <si>
    <t>BRML3</t>
  </si>
  <si>
    <t>BRPR3</t>
  </si>
  <si>
    <t>BRQB3</t>
  </si>
  <si>
    <t>BRSR3</t>
  </si>
  <si>
    <t>BRSR5</t>
  </si>
  <si>
    <t>BRSR6</t>
  </si>
  <si>
    <t>BSEV3</t>
  </si>
  <si>
    <t>BSLI3</t>
  </si>
  <si>
    <t>BSLI4</t>
  </si>
  <si>
    <t>BTTL4</t>
  </si>
  <si>
    <t>CALI3</t>
  </si>
  <si>
    <t>CALI4</t>
  </si>
  <si>
    <t>CAMB3</t>
  </si>
  <si>
    <t>CAMB4</t>
  </si>
  <si>
    <t>CAML3</t>
  </si>
  <si>
    <t>CARD3</t>
  </si>
  <si>
    <t>CASH3</t>
  </si>
  <si>
    <t>CASN3</t>
  </si>
  <si>
    <t>CASN4</t>
  </si>
  <si>
    <t>CATA3</t>
  </si>
  <si>
    <t>CATA4</t>
  </si>
  <si>
    <t>CBAV3</t>
  </si>
  <si>
    <t>CBEE3</t>
  </si>
  <si>
    <t>CCPR3</t>
  </si>
  <si>
    <t>CCRO3</t>
  </si>
  <si>
    <t>CCXC3</t>
  </si>
  <si>
    <t>CEAB3</t>
  </si>
  <si>
    <t>CEBR3</t>
  </si>
  <si>
    <t>CEBR5</t>
  </si>
  <si>
    <t>CEBR6</t>
  </si>
  <si>
    <t>CEDO3</t>
  </si>
  <si>
    <t>CEDO4</t>
  </si>
  <si>
    <t>CEEB3</t>
  </si>
  <si>
    <t>CEEB5</t>
  </si>
  <si>
    <t>CEEB6</t>
  </si>
  <si>
    <t>CEED3</t>
  </si>
  <si>
    <t>CEED4</t>
  </si>
  <si>
    <t>CEGR3</t>
  </si>
  <si>
    <t>CEPE3</t>
  </si>
  <si>
    <t>CEPE5</t>
  </si>
  <si>
    <t>CEPE6</t>
  </si>
  <si>
    <t>CESP3</t>
  </si>
  <si>
    <t>CESP5</t>
  </si>
  <si>
    <t>CESP6</t>
  </si>
  <si>
    <t>CGAS3</t>
  </si>
  <si>
    <t>CGAS5</t>
  </si>
  <si>
    <t>CGRA3</t>
  </si>
  <si>
    <t>CGRA4</t>
  </si>
  <si>
    <t>CIEL3</t>
  </si>
  <si>
    <t>CLSA3</t>
  </si>
  <si>
    <t>CLSC3</t>
  </si>
  <si>
    <t>CLSC4</t>
  </si>
  <si>
    <t>CMIG3</t>
  </si>
  <si>
    <t>CMIG4</t>
  </si>
  <si>
    <t>CMIN3</t>
  </si>
  <si>
    <t>CMSA3</t>
  </si>
  <si>
    <t>CMSA4</t>
  </si>
  <si>
    <t>CNSY3</t>
  </si>
  <si>
    <t>COCE3</t>
  </si>
  <si>
    <t>COCE5</t>
  </si>
  <si>
    <t>COCE6</t>
  </si>
  <si>
    <t>COGN3</t>
  </si>
  <si>
    <t>CORR3</t>
  </si>
  <si>
    <t>CORR4</t>
  </si>
  <si>
    <t>CPFE3</t>
  </si>
  <si>
    <t>CPLE11</t>
  </si>
  <si>
    <t>CPLE3</t>
  </si>
  <si>
    <t>CPLE5</t>
  </si>
  <si>
    <t>CPLE6</t>
  </si>
  <si>
    <t>CPRE3</t>
  </si>
  <si>
    <t>CRDE3</t>
  </si>
  <si>
    <t>CREM3</t>
  </si>
  <si>
    <t>CRFB3</t>
  </si>
  <si>
    <t>CRIV3</t>
  </si>
  <si>
    <t>CRIV4</t>
  </si>
  <si>
    <t>CRPG3</t>
  </si>
  <si>
    <t>CRPG5</t>
  </si>
  <si>
    <t>CRPG6</t>
  </si>
  <si>
    <t>CSAB3</t>
  </si>
  <si>
    <t>CSAB4</t>
  </si>
  <si>
    <t>CSAN3</t>
  </si>
  <si>
    <t>CSED3</t>
  </si>
  <si>
    <t>CSMG3</t>
  </si>
  <si>
    <t>CSNA3</t>
  </si>
  <si>
    <t>CSRN3</t>
  </si>
  <si>
    <t>CSRN5</t>
  </si>
  <si>
    <t>CSRN6</t>
  </si>
  <si>
    <t>CTCA3</t>
  </si>
  <si>
    <t>CTKA3</t>
  </si>
  <si>
    <t>CTKA4</t>
  </si>
  <si>
    <t>CTNM3</t>
  </si>
  <si>
    <t>CTNM4</t>
  </si>
  <si>
    <t>CTSA3</t>
  </si>
  <si>
    <t>CTSA4</t>
  </si>
  <si>
    <t>CTSA8</t>
  </si>
  <si>
    <t>CURY3</t>
  </si>
  <si>
    <t>CVCB3</t>
  </si>
  <si>
    <t>CXSE3</t>
  </si>
  <si>
    <t>CYRE3</t>
  </si>
  <si>
    <t>DASA3</t>
  </si>
  <si>
    <t>DESK3</t>
  </si>
  <si>
    <t>DEXP3</t>
  </si>
  <si>
    <t>DEXP4</t>
  </si>
  <si>
    <t>DIRR3</t>
  </si>
  <si>
    <t>DMMO3</t>
  </si>
  <si>
    <t>DMVF3</t>
  </si>
  <si>
    <t>DOHL3</t>
  </si>
  <si>
    <t>DOHL4</t>
  </si>
  <si>
    <t>DOTZ3</t>
  </si>
  <si>
    <t>DTCY3</t>
  </si>
  <si>
    <t>DTCY4</t>
  </si>
  <si>
    <t>DXCO3</t>
  </si>
  <si>
    <t>EALT3</t>
  </si>
  <si>
    <t>EALT4</t>
  </si>
  <si>
    <t>ECOR3</t>
  </si>
  <si>
    <t>ECPR3</t>
  </si>
  <si>
    <t>ECPR4</t>
  </si>
  <si>
    <t>EEEL3</t>
  </si>
  <si>
    <t>EEEL4</t>
  </si>
  <si>
    <t>EGIE3</t>
  </si>
  <si>
    <t>EKTR3</t>
  </si>
  <si>
    <t>EKTR4</t>
  </si>
  <si>
    <t>ELEK3</t>
  </si>
  <si>
    <t>ELEK4</t>
  </si>
  <si>
    <t>ELET3</t>
  </si>
  <si>
    <t>ELET5</t>
  </si>
  <si>
    <t>ELET6</t>
  </si>
  <si>
    <t>ELMD3</t>
  </si>
  <si>
    <t>ELPL3</t>
  </si>
  <si>
    <t>EMAE3</t>
  </si>
  <si>
    <t>EMAE4</t>
  </si>
  <si>
    <t>EMBR3</t>
  </si>
  <si>
    <t>ENBR3</t>
  </si>
  <si>
    <t>ENEV3</t>
  </si>
  <si>
    <t>ENGI11</t>
  </si>
  <si>
    <t>ENGI3</t>
  </si>
  <si>
    <t>ENGI4</t>
  </si>
  <si>
    <t>ENJU3</t>
  </si>
  <si>
    <t>ENMA3B</t>
  </si>
  <si>
    <t>ENMA6B</t>
  </si>
  <si>
    <t>ENMT3</t>
  </si>
  <si>
    <t>ENMT4</t>
  </si>
  <si>
    <t>EPAR3</t>
  </si>
  <si>
    <t>EQPA3</t>
  </si>
  <si>
    <t>EQPA5</t>
  </si>
  <si>
    <t>EQPA6</t>
  </si>
  <si>
    <t>EQPA7</t>
  </si>
  <si>
    <t>EQTL3</t>
  </si>
  <si>
    <t>ESPA3</t>
  </si>
  <si>
    <t>ESTR3</t>
  </si>
  <si>
    <t>ESTR4</t>
  </si>
  <si>
    <t>ETER3</t>
  </si>
  <si>
    <t>EUCA3</t>
  </si>
  <si>
    <t>EUCA4</t>
  </si>
  <si>
    <t>EVEN3</t>
  </si>
  <si>
    <t>EZTC3</t>
  </si>
  <si>
    <t>FBMC3</t>
  </si>
  <si>
    <t>FBMC4</t>
  </si>
  <si>
    <t>FESA3</t>
  </si>
  <si>
    <t>FESA4</t>
  </si>
  <si>
    <t>FHER3</t>
  </si>
  <si>
    <t>FIGE3</t>
  </si>
  <si>
    <t>FIGE4</t>
  </si>
  <si>
    <t>FIQE3</t>
  </si>
  <si>
    <t>FLEX3</t>
  </si>
  <si>
    <t>FNCN3</t>
  </si>
  <si>
    <t>FRAS3</t>
  </si>
  <si>
    <t>FRIO3</t>
  </si>
  <si>
    <t>FRTA3</t>
  </si>
  <si>
    <t>FTRT3B</t>
  </si>
  <si>
    <t>G2DI33</t>
  </si>
  <si>
    <t>GBIO33</t>
  </si>
  <si>
    <t>GEPA3</t>
  </si>
  <si>
    <t>GEPA4</t>
  </si>
  <si>
    <t>GFSA3</t>
  </si>
  <si>
    <t>GGBR3</t>
  </si>
  <si>
    <t>GGBR4</t>
  </si>
  <si>
    <t>GGPS3</t>
  </si>
  <si>
    <t>GMAT3</t>
  </si>
  <si>
    <t>GNDI3</t>
  </si>
  <si>
    <t>GOAU3</t>
  </si>
  <si>
    <t>GOAU4</t>
  </si>
  <si>
    <t>GOLL4</t>
  </si>
  <si>
    <t>GPAR3</t>
  </si>
  <si>
    <t>GPIV33</t>
  </si>
  <si>
    <t>GRAO3</t>
  </si>
  <si>
    <t>GRND3</t>
  </si>
  <si>
    <t>GSHP3</t>
  </si>
  <si>
    <t>GUAR3</t>
  </si>
  <si>
    <t>HAGA3</t>
  </si>
  <si>
    <t>HAGA4</t>
  </si>
  <si>
    <t>HAPV3</t>
  </si>
  <si>
    <t>HBOR3</t>
  </si>
  <si>
    <t>HBRE3</t>
  </si>
  <si>
    <t>HBSA3</t>
  </si>
  <si>
    <t>HBTS5</t>
  </si>
  <si>
    <t>HETA3</t>
  </si>
  <si>
    <t>HETA4</t>
  </si>
  <si>
    <t>HGTX3</t>
  </si>
  <si>
    <t>HOOT3</t>
  </si>
  <si>
    <t>HOOT4</t>
  </si>
  <si>
    <t>HYPE3</t>
  </si>
  <si>
    <t>IDVL3</t>
  </si>
  <si>
    <t>IDVL4</t>
  </si>
  <si>
    <t>IFCM3</t>
  </si>
  <si>
    <t>IGBR3</t>
  </si>
  <si>
    <t>IGSN3</t>
  </si>
  <si>
    <t>IGTA3</t>
  </si>
  <si>
    <t>INEP3</t>
  </si>
  <si>
    <t>INEP4</t>
  </si>
  <si>
    <t>INNT3</t>
  </si>
  <si>
    <t>INTB3</t>
  </si>
  <si>
    <t>IRBR3</t>
  </si>
  <si>
    <t>ITEC3</t>
  </si>
  <si>
    <t>ITSA3</t>
  </si>
  <si>
    <t>ITUB3</t>
  </si>
  <si>
    <t>JALL3</t>
  </si>
  <si>
    <t>JBDU3</t>
  </si>
  <si>
    <t>JBDU4</t>
  </si>
  <si>
    <t>JBSS3</t>
  </si>
  <si>
    <t>JFEN3</t>
  </si>
  <si>
    <t>JOPA3</t>
  </si>
  <si>
    <t>JOPA4</t>
  </si>
  <si>
    <t>JPSA3</t>
  </si>
  <si>
    <t>JSLG3</t>
  </si>
  <si>
    <t>KEPL3</t>
  </si>
  <si>
    <t>KLBN11</t>
  </si>
  <si>
    <t>KLBN3</t>
  </si>
  <si>
    <t>KLBN4</t>
  </si>
  <si>
    <t>KRSA3</t>
  </si>
  <si>
    <t>LAME3</t>
  </si>
  <si>
    <t>LAME4</t>
  </si>
  <si>
    <t>LAND3</t>
  </si>
  <si>
    <t>LAVV3</t>
  </si>
  <si>
    <t>LCAM3</t>
  </si>
  <si>
    <t>LEVE3</t>
  </si>
  <si>
    <t>LHER3</t>
  </si>
  <si>
    <t>LHER4</t>
  </si>
  <si>
    <t>LIGT3</t>
  </si>
  <si>
    <t>LINX3</t>
  </si>
  <si>
    <t>LIPR3</t>
  </si>
  <si>
    <t>LJQQ3</t>
  </si>
  <si>
    <t>LLIS3</t>
  </si>
  <si>
    <t>LOGG3</t>
  </si>
  <si>
    <t>LOGN3</t>
  </si>
  <si>
    <t>LPSB3</t>
  </si>
  <si>
    <t>LTEL3B</t>
  </si>
  <si>
    <t>LUPA3</t>
  </si>
  <si>
    <t>LUXM3</t>
  </si>
  <si>
    <t>LUXM4</t>
  </si>
  <si>
    <t>LVTC3</t>
  </si>
  <si>
    <t>LWSA3</t>
  </si>
  <si>
    <t>MAPT3</t>
  </si>
  <si>
    <t>MAPT4</t>
  </si>
  <si>
    <t>MATD3</t>
  </si>
  <si>
    <t>MBLY3</t>
  </si>
  <si>
    <t>MDIA3</t>
  </si>
  <si>
    <t>MDNE3</t>
  </si>
  <si>
    <t>MEAL3</t>
  </si>
  <si>
    <t>MELK3</t>
  </si>
  <si>
    <t>MERC3</t>
  </si>
  <si>
    <t>MERC4</t>
  </si>
  <si>
    <t>MGEL3</t>
  </si>
  <si>
    <t>MGEL4</t>
  </si>
  <si>
    <t>MILS3</t>
  </si>
  <si>
    <t>MLAS3</t>
  </si>
  <si>
    <t>MMXM3</t>
  </si>
  <si>
    <t>MNDL3</t>
  </si>
  <si>
    <t>MNPR3</t>
  </si>
  <si>
    <t>MOAR3</t>
  </si>
  <si>
    <t>MODL11</t>
  </si>
  <si>
    <t>MODL3</t>
  </si>
  <si>
    <t>MODL4</t>
  </si>
  <si>
    <t>MOSI3</t>
  </si>
  <si>
    <t>MOVI3</t>
  </si>
  <si>
    <t>MRFG3</t>
  </si>
  <si>
    <t>MRSA3B</t>
  </si>
  <si>
    <t>MRSA5B</t>
  </si>
  <si>
    <t>MRSA6B</t>
  </si>
  <si>
    <t>MSPA3</t>
  </si>
  <si>
    <t>MSPA4</t>
  </si>
  <si>
    <t>MSRO3</t>
  </si>
  <si>
    <t>MTIG3</t>
  </si>
  <si>
    <t>MTIG4</t>
  </si>
  <si>
    <t>MTRE3</t>
  </si>
  <si>
    <t>MTSA3</t>
  </si>
  <si>
    <t>MTSA4</t>
  </si>
  <si>
    <t>MULT3</t>
  </si>
  <si>
    <t>MWET3</t>
  </si>
  <si>
    <t>MWET4</t>
  </si>
  <si>
    <t>NAFG3</t>
  </si>
  <si>
    <t>NAFG4</t>
  </si>
  <si>
    <t>NEMO3</t>
  </si>
  <si>
    <t>NEMO5</t>
  </si>
  <si>
    <t>NEMO6</t>
  </si>
  <si>
    <t>NEOE3</t>
  </si>
  <si>
    <t>NGRD3</t>
  </si>
  <si>
    <t>NINJ3</t>
  </si>
  <si>
    <t>NORD3</t>
  </si>
  <si>
    <t>NRTQ3</t>
  </si>
  <si>
    <t>NTCO3</t>
  </si>
  <si>
    <t>NUTR3</t>
  </si>
  <si>
    <t>ODER4</t>
  </si>
  <si>
    <t>ODPV3</t>
  </si>
  <si>
    <t>OFSA3</t>
  </si>
  <si>
    <t>OGXP3</t>
  </si>
  <si>
    <t>OIBR3</t>
  </si>
  <si>
    <t>OIBR4</t>
  </si>
  <si>
    <t>OMGE3</t>
  </si>
  <si>
    <t>ONCO3</t>
  </si>
  <si>
    <t>OPCT3</t>
  </si>
  <si>
    <t>ORVR3</t>
  </si>
  <si>
    <t>OSXB3</t>
  </si>
  <si>
    <t>PARD3</t>
  </si>
  <si>
    <t>PATI3</t>
  </si>
  <si>
    <t>PATI4</t>
  </si>
  <si>
    <t>PCAR3</t>
  </si>
  <si>
    <t>PCAR4</t>
  </si>
  <si>
    <t>PDGR3</t>
  </si>
  <si>
    <t>PDTC3</t>
  </si>
  <si>
    <t>PEAB3</t>
  </si>
  <si>
    <t>PEAB4</t>
  </si>
  <si>
    <t>PETR3</t>
  </si>
  <si>
    <t>PETZ3</t>
  </si>
  <si>
    <t>PFRM3</t>
  </si>
  <si>
    <t>PGMN3</t>
  </si>
  <si>
    <t>PINE3</t>
  </si>
  <si>
    <t>PINE4</t>
  </si>
  <si>
    <t>PLAS3</t>
  </si>
  <si>
    <t>PLPL3</t>
  </si>
  <si>
    <t>PMAM3</t>
  </si>
  <si>
    <t>PNVL3</t>
  </si>
  <si>
    <t>PNVL4</t>
  </si>
  <si>
    <t>POMO3</t>
  </si>
  <si>
    <t>POMO4</t>
  </si>
  <si>
    <t>POSI3</t>
  </si>
  <si>
    <t>POWE3</t>
  </si>
  <si>
    <t>PPAR3</t>
  </si>
  <si>
    <t>PPLA11</t>
  </si>
  <si>
    <t>PRNR3</t>
  </si>
  <si>
    <t>PSSA3</t>
  </si>
  <si>
    <t>PTBL3</t>
  </si>
  <si>
    <t>PTCA11</t>
  </si>
  <si>
    <t>PTCA3</t>
  </si>
  <si>
    <t>PTNT3</t>
  </si>
  <si>
    <t>PTNT4</t>
  </si>
  <si>
    <t>QUAL3</t>
  </si>
  <si>
    <t>QUSW3</t>
  </si>
  <si>
    <t>QVQP3B</t>
  </si>
  <si>
    <t>RADL3</t>
  </si>
  <si>
    <t>RAIL3</t>
  </si>
  <si>
    <t>RAIZ4</t>
  </si>
  <si>
    <t>RANI3</t>
  </si>
  <si>
    <t>RANI4</t>
  </si>
  <si>
    <t>RAPT3</t>
  </si>
  <si>
    <t>RCSL3</t>
  </si>
  <si>
    <t>RCSL4</t>
  </si>
  <si>
    <t>RDNI3</t>
  </si>
  <si>
    <t>RDOR3</t>
  </si>
  <si>
    <t>RECV3</t>
  </si>
  <si>
    <t>REDE3</t>
  </si>
  <si>
    <t>RENT3</t>
  </si>
  <si>
    <t>RLOG3</t>
  </si>
  <si>
    <t>RNEW11</t>
  </si>
  <si>
    <t>RNEW3</t>
  </si>
  <si>
    <t>RNEW4</t>
  </si>
  <si>
    <t>ROMI3</t>
  </si>
  <si>
    <t>RPAD3</t>
  </si>
  <si>
    <t>RPAD5</t>
  </si>
  <si>
    <t>RPAD6</t>
  </si>
  <si>
    <t>RPMG3</t>
  </si>
  <si>
    <t>RRRP3</t>
  </si>
  <si>
    <t>RSID3</t>
  </si>
  <si>
    <t>RSUL3</t>
  </si>
  <si>
    <t>RSUL4</t>
  </si>
  <si>
    <t>SANB11</t>
  </si>
  <si>
    <t>SANB3</t>
  </si>
  <si>
    <t>SANB4</t>
  </si>
  <si>
    <t>SAPR11</t>
  </si>
  <si>
    <t>SAPR3</t>
  </si>
  <si>
    <t>SAPR4</t>
  </si>
  <si>
    <t>SBFG3</t>
  </si>
  <si>
    <t>SBSP3</t>
  </si>
  <si>
    <t>SCAR3</t>
  </si>
  <si>
    <t>SEDU3</t>
  </si>
  <si>
    <t>SEER3</t>
  </si>
  <si>
    <t>SEQL3</t>
  </si>
  <si>
    <t>SGPS3</t>
  </si>
  <si>
    <t>SHOW3</t>
  </si>
  <si>
    <t>SHUL3</t>
  </si>
  <si>
    <t>SHUL4</t>
  </si>
  <si>
    <t>SIMH3</t>
  </si>
  <si>
    <t>SLCE3</t>
  </si>
  <si>
    <t>SLED3</t>
  </si>
  <si>
    <t>SLED4</t>
  </si>
  <si>
    <t>SMFT3</t>
  </si>
  <si>
    <t>SMLS3</t>
  </si>
  <si>
    <t>SMTO3</t>
  </si>
  <si>
    <t>SNSY3</t>
  </si>
  <si>
    <t>SNSY5</t>
  </si>
  <si>
    <t>SNSY6</t>
  </si>
  <si>
    <t>SOJA3</t>
  </si>
  <si>
    <t>SOMA3</t>
  </si>
  <si>
    <t>SOND3</t>
  </si>
  <si>
    <t>SOND5</t>
  </si>
  <si>
    <t>SOND6</t>
  </si>
  <si>
    <t>SPRT3B</t>
  </si>
  <si>
    <t>SQIA3</t>
  </si>
  <si>
    <t>STBP3</t>
  </si>
  <si>
    <t>STKF3</t>
  </si>
  <si>
    <t>STTR3</t>
  </si>
  <si>
    <t>SULA3</t>
  </si>
  <si>
    <t>SULA4</t>
  </si>
  <si>
    <t>SUZB3</t>
  </si>
  <si>
    <t>TAEE11</t>
  </si>
  <si>
    <t>TAEE3</t>
  </si>
  <si>
    <t>TAEE4</t>
  </si>
  <si>
    <t>TASA3</t>
  </si>
  <si>
    <t>TASA4</t>
  </si>
  <si>
    <t>TCNO3</t>
  </si>
  <si>
    <t>TCNO4</t>
  </si>
  <si>
    <t>TCSA3</t>
  </si>
  <si>
    <t>TECN3</t>
  </si>
  <si>
    <t>TEKA3</t>
  </si>
  <si>
    <t>TEKA4</t>
  </si>
  <si>
    <t>TELB3</t>
  </si>
  <si>
    <t>TELB4</t>
  </si>
  <si>
    <t>TEND3</t>
  </si>
  <si>
    <t>TESA3</t>
  </si>
  <si>
    <t>TFCO4</t>
  </si>
  <si>
    <t>TGMA3</t>
  </si>
  <si>
    <t>TIET11</t>
  </si>
  <si>
    <t>TIET3</t>
  </si>
  <si>
    <t>TIET4</t>
  </si>
  <si>
    <t>TIMS3</t>
  </si>
  <si>
    <t>TKNO3</t>
  </si>
  <si>
    <t>TKNO4</t>
  </si>
  <si>
    <t>TOTS3</t>
  </si>
  <si>
    <t>TOYB3</t>
  </si>
  <si>
    <t>TOYB4</t>
  </si>
  <si>
    <t>TPIS3</t>
  </si>
  <si>
    <t>TRAD3</t>
  </si>
  <si>
    <t>TRIS3</t>
  </si>
  <si>
    <t>TRPL3</t>
  </si>
  <si>
    <t>TTEN3</t>
  </si>
  <si>
    <t>TUPY3</t>
  </si>
  <si>
    <t>TXRX3</t>
  </si>
  <si>
    <t>TXRX4</t>
  </si>
  <si>
    <t>UCAS3</t>
  </si>
  <si>
    <t>UGPA3</t>
  </si>
  <si>
    <t>UNIP3</t>
  </si>
  <si>
    <t>UNIP5</t>
  </si>
  <si>
    <t>UNIP6</t>
  </si>
  <si>
    <t>USIM3</t>
  </si>
  <si>
    <t>USIM5</t>
  </si>
  <si>
    <t>USIM6</t>
  </si>
  <si>
    <t>VAMO3</t>
  </si>
  <si>
    <t>VIIA3</t>
  </si>
  <si>
    <t>VITT3</t>
  </si>
  <si>
    <t>VIVA3</t>
  </si>
  <si>
    <t>VIVR3</t>
  </si>
  <si>
    <t>VIVT3</t>
  </si>
  <si>
    <t>VIVT4</t>
  </si>
  <si>
    <t>VSPT3</t>
  </si>
  <si>
    <t>VSPT4</t>
  </si>
  <si>
    <t>VULC3</t>
  </si>
  <si>
    <t>VVEO3</t>
  </si>
  <si>
    <t>WEST3</t>
  </si>
  <si>
    <t>WHRL3</t>
  </si>
  <si>
    <t>WHRL4</t>
  </si>
  <si>
    <t>WIZS3</t>
  </si>
  <si>
    <t>WLMM3</t>
  </si>
  <si>
    <t>WLMM4</t>
  </si>
  <si>
    <t>WSON33</t>
  </si>
  <si>
    <t>Column5</t>
  </si>
  <si>
    <t>51,50</t>
  </si>
  <si>
    <t>0,00</t>
  </si>
  <si>
    <t>5,00</t>
  </si>
  <si>
    <t>230,00</t>
  </si>
  <si>
    <t>10,41</t>
  </si>
  <si>
    <t>28,00</t>
  </si>
  <si>
    <t>50,00</t>
  </si>
  <si>
    <t>15,01</t>
  </si>
  <si>
    <t>23,00</t>
  </si>
  <si>
    <t>35,00</t>
  </si>
  <si>
    <t>39,00</t>
  </si>
  <si>
    <t>55,80</t>
  </si>
  <si>
    <t>128,00</t>
  </si>
  <si>
    <t>82,00</t>
  </si>
  <si>
    <t>110,50</t>
  </si>
  <si>
    <t>65,00</t>
  </si>
  <si>
    <t>23,49</t>
  </si>
  <si>
    <t>85,80</t>
  </si>
  <si>
    <t>7,20</t>
  </si>
  <si>
    <t>10,68</t>
  </si>
  <si>
    <t>40,00</t>
  </si>
  <si>
    <t>96,00</t>
  </si>
  <si>
    <t>37,00</t>
  </si>
  <si>
    <t>27,00</t>
  </si>
  <si>
    <t>14,00</t>
  </si>
  <si>
    <t>45,43</t>
  </si>
  <si>
    <t>64,50</t>
  </si>
  <si>
    <t>253,00</t>
  </si>
  <si>
    <t>190,00</t>
  </si>
  <si>
    <t>1,01</t>
  </si>
  <si>
    <t>11,51</t>
  </si>
  <si>
    <t>112,01</t>
  </si>
  <si>
    <t>40,20</t>
  </si>
  <si>
    <t>35,51</t>
  </si>
  <si>
    <t>19,00</t>
  </si>
  <si>
    <t>-0,06</t>
  </si>
  <si>
    <t>0,28</t>
  </si>
  <si>
    <t>-100,00</t>
  </si>
  <si>
    <t>-0,29</t>
  </si>
  <si>
    <t>-0,20</t>
  </si>
  <si>
    <t>-0,34</t>
  </si>
  <si>
    <t>0,15</t>
  </si>
  <si>
    <t>1,84</t>
  </si>
  <si>
    <t>-0,80</t>
  </si>
  <si>
    <t>0,95</t>
  </si>
  <si>
    <t>1,02</t>
  </si>
  <si>
    <t>8,51</t>
  </si>
  <si>
    <t>0,14</t>
  </si>
  <si>
    <t>0,01</t>
  </si>
  <si>
    <t>0,02</t>
  </si>
  <si>
    <t>2,19</t>
  </si>
  <si>
    <t>0,22</t>
  </si>
  <si>
    <t>0,36</t>
  </si>
  <si>
    <t>3,85</t>
  </si>
  <si>
    <t>-0,53</t>
  </si>
  <si>
    <t>-1,20</t>
  </si>
  <si>
    <t>-0,72</t>
  </si>
  <si>
    <t>-0,55</t>
  </si>
  <si>
    <t>0,32</t>
  </si>
  <si>
    <t>-0,31</t>
  </si>
  <si>
    <t>0,46</t>
  </si>
  <si>
    <t>-0,32</t>
  </si>
  <si>
    <t>-0,11</t>
  </si>
  <si>
    <t>-0,66</t>
  </si>
  <si>
    <t>-1,47</t>
  </si>
  <si>
    <t>-0,77</t>
  </si>
  <si>
    <t>-0,50</t>
  </si>
  <si>
    <t>-0,57</t>
  </si>
  <si>
    <t>0,05</t>
  </si>
  <si>
    <t>-0,16</t>
  </si>
  <si>
    <t>0,81</t>
  </si>
  <si>
    <t>-0,30</t>
  </si>
  <si>
    <t>0,70</t>
  </si>
  <si>
    <t>-0,09</t>
  </si>
  <si>
    <t>-0,14</t>
  </si>
  <si>
    <t>0,89</t>
  </si>
  <si>
    <t>-1,23</t>
  </si>
  <si>
    <t>0,07</t>
  </si>
  <si>
    <t>0,62</t>
  </si>
  <si>
    <t>-0,35</t>
  </si>
  <si>
    <t>0,33</t>
  </si>
  <si>
    <t>-0,74</t>
  </si>
  <si>
    <t>0,30</t>
  </si>
  <si>
    <t>-1,33</t>
  </si>
  <si>
    <t>-0,10</t>
  </si>
  <si>
    <t>Atual R$</t>
  </si>
  <si>
    <t>-0,19</t>
  </si>
  <si>
    <t>-0,02</t>
  </si>
  <si>
    <t>0,43</t>
  </si>
  <si>
    <t>0,25</t>
  </si>
  <si>
    <t>Preço Médio R$</t>
  </si>
  <si>
    <t>Total R$</t>
  </si>
  <si>
    <t>Total %</t>
  </si>
  <si>
    <t>Lucro R$</t>
  </si>
  <si>
    <t>0,31</t>
  </si>
  <si>
    <t>0,24</t>
  </si>
  <si>
    <t>-0,05</t>
  </si>
  <si>
    <t>-0,27</t>
  </si>
  <si>
    <t>-0,22</t>
  </si>
  <si>
    <t>-1,57</t>
  </si>
  <si>
    <t>0,10</t>
  </si>
  <si>
    <t>HGRE11</t>
  </si>
  <si>
    <t>XPIN11</t>
  </si>
  <si>
    <t>KNRI11</t>
  </si>
  <si>
    <t>XPLG11</t>
  </si>
  <si>
    <t>JSRE11</t>
  </si>
  <si>
    <t>KNCR11</t>
  </si>
  <si>
    <t>MXRF11</t>
  </si>
  <si>
    <t>BRCR11</t>
  </si>
  <si>
    <t>RBRR11</t>
  </si>
  <si>
    <t>XPML11</t>
  </si>
  <si>
    <t>BCFF11</t>
  </si>
  <si>
    <t>MGFF11</t>
  </si>
  <si>
    <t>XPSF11</t>
  </si>
  <si>
    <t>IRDM11</t>
  </si>
  <si>
    <t>12,00</t>
  </si>
  <si>
    <t>-0,42</t>
  </si>
  <si>
    <t>AFHI11</t>
  </si>
  <si>
    <t>AFCR11</t>
  </si>
  <si>
    <t>AFOF11</t>
  </si>
  <si>
    <t>MTOF11</t>
  </si>
  <si>
    <t>ALZR11</t>
  </si>
  <si>
    <t>AIEC11</t>
  </si>
  <si>
    <t>BCRI11</t>
  </si>
  <si>
    <t>BNFS11</t>
  </si>
  <si>
    <t>BZEL11</t>
  </si>
  <si>
    <t>BBFI11</t>
  </si>
  <si>
    <t>BBFO11</t>
  </si>
  <si>
    <t>BBPO11</t>
  </si>
  <si>
    <t>BBIM11</t>
  </si>
  <si>
    <t>BBRC11</t>
  </si>
  <si>
    <t>RDPD11</t>
  </si>
  <si>
    <t>RNDP11</t>
  </si>
  <si>
    <t>BLCP11</t>
  </si>
  <si>
    <t>BLCA11</t>
  </si>
  <si>
    <t>BLMC11</t>
  </si>
  <si>
    <t>BLMG11</t>
  </si>
  <si>
    <t>BLMO11</t>
  </si>
  <si>
    <t>26.004,50</t>
  </si>
  <si>
    <t>BLMR11</t>
  </si>
  <si>
    <t>BROL11</t>
  </si>
  <si>
    <t>BCIA11</t>
  </si>
  <si>
    <t>BREV11</t>
  </si>
  <si>
    <t>BZLI11</t>
  </si>
  <si>
    <t>CARE11</t>
  </si>
  <si>
    <t>BRCO11</t>
  </si>
  <si>
    <t>BICE11</t>
  </si>
  <si>
    <t>BIME11</t>
  </si>
  <si>
    <t>BRIM11</t>
  </si>
  <si>
    <t>BRIP11</t>
  </si>
  <si>
    <t>BTLG11</t>
  </si>
  <si>
    <t>BTWR11</t>
  </si>
  <si>
    <t>106,40</t>
  </si>
  <si>
    <t>BTSG11</t>
  </si>
  <si>
    <t>BTSI11</t>
  </si>
  <si>
    <t>CRFF11</t>
  </si>
  <si>
    <t>CXRI11</t>
  </si>
  <si>
    <t>CCRF11</t>
  </si>
  <si>
    <t>-0,01</t>
  </si>
  <si>
    <t>CPFF11</t>
  </si>
  <si>
    <t>CPTS11</t>
  </si>
  <si>
    <t>CBOP11</t>
  </si>
  <si>
    <t>CFHI11</t>
  </si>
  <si>
    <t>CJCT11</t>
  </si>
  <si>
    <t>CORM11</t>
  </si>
  <si>
    <t>HGFF11</t>
  </si>
  <si>
    <t>0,13</t>
  </si>
  <si>
    <t>HGLG11</t>
  </si>
  <si>
    <t>HGPO11</t>
  </si>
  <si>
    <t>HGCR11</t>
  </si>
  <si>
    <t>HGRU11</t>
  </si>
  <si>
    <t>CVPR11</t>
  </si>
  <si>
    <t>CYCR11</t>
  </si>
  <si>
    <t>DLMT11</t>
  </si>
  <si>
    <t>DEVA11</t>
  </si>
  <si>
    <t>DAMT11</t>
  </si>
  <si>
    <t>DOVL11</t>
  </si>
  <si>
    <t>EGYR11</t>
  </si>
  <si>
    <t>EQIR11</t>
  </si>
  <si>
    <t>ERCR11</t>
  </si>
  <si>
    <t>ERPA11</t>
  </si>
  <si>
    <t>KEVE11</t>
  </si>
  <si>
    <t>KINP11</t>
  </si>
  <si>
    <t>EXES11</t>
  </si>
  <si>
    <t>FLCR11</t>
  </si>
  <si>
    <t>VRTA11</t>
  </si>
  <si>
    <t>BMII11</t>
  </si>
  <si>
    <t>MCHY11</t>
  </si>
  <si>
    <t>2,31</t>
  </si>
  <si>
    <t>MMPD11</t>
  </si>
  <si>
    <t>IBCR11</t>
  </si>
  <si>
    <t>GAME11</t>
  </si>
  <si>
    <t>BTCR11</t>
  </si>
  <si>
    <t>MTRS11</t>
  </si>
  <si>
    <t>ANCR11</t>
  </si>
  <si>
    <t>FAED11</t>
  </si>
  <si>
    <t>BMLC11</t>
  </si>
  <si>
    <t>BPRP11</t>
  </si>
  <si>
    <t>FEXC11</t>
  </si>
  <si>
    <t>FCFL11</t>
  </si>
  <si>
    <t>CNES11</t>
  </si>
  <si>
    <t>CEOC11</t>
  </si>
  <si>
    <t>FAMB11</t>
  </si>
  <si>
    <t>EDGA11</t>
  </si>
  <si>
    <t>ELDO11</t>
  </si>
  <si>
    <t>FLRP11</t>
  </si>
  <si>
    <t>HCRI11</t>
  </si>
  <si>
    <t>NSLU11</t>
  </si>
  <si>
    <t>HTMX11</t>
  </si>
  <si>
    <t>-0,04</t>
  </si>
  <si>
    <t>MAXR11</t>
  </si>
  <si>
    <t>NVHO11</t>
  </si>
  <si>
    <t>PQDP11</t>
  </si>
  <si>
    <t>PATB11</t>
  </si>
  <si>
    <t>RBRM11</t>
  </si>
  <si>
    <t>160.000,00</t>
  </si>
  <si>
    <t>RECR11</t>
  </si>
  <si>
    <t>RECT11</t>
  </si>
  <si>
    <t>JRDM11</t>
  </si>
  <si>
    <t>SHDP11</t>
  </si>
  <si>
    <t>SAIC11</t>
  </si>
  <si>
    <t>TBOF11</t>
  </si>
  <si>
    <t>ALMI11</t>
  </si>
  <si>
    <t>TRNT11</t>
  </si>
  <si>
    <t>VLOL11</t>
  </si>
  <si>
    <t>EQIN11</t>
  </si>
  <si>
    <t>OUFF11</t>
  </si>
  <si>
    <t>WTSP11</t>
  </si>
  <si>
    <t>RECH11</t>
  </si>
  <si>
    <t>VVPR11</t>
  </si>
  <si>
    <t>LVBI11</t>
  </si>
  <si>
    <t>BARI11</t>
  </si>
  <si>
    <t>BRHT11</t>
  </si>
  <si>
    <t>BPFF11</t>
  </si>
  <si>
    <t>BVAR11</t>
  </si>
  <si>
    <t>BPML11</t>
  </si>
  <si>
    <t>BTRA11</t>
  </si>
  <si>
    <t>CXCE11</t>
  </si>
  <si>
    <t>CXTL11</t>
  </si>
  <si>
    <t>CTXT11</t>
  </si>
  <si>
    <t>CJFI11</t>
  </si>
  <si>
    <t>FLMA11</t>
  </si>
  <si>
    <t>EDFO11</t>
  </si>
  <si>
    <t>EURO11</t>
  </si>
  <si>
    <t>GESE11</t>
  </si>
  <si>
    <t>ABCP11</t>
  </si>
  <si>
    <t>GTWR11</t>
  </si>
  <si>
    <t>HBTT11</t>
  </si>
  <si>
    <t>HUSC11</t>
  </si>
  <si>
    <t>FIIB11</t>
  </si>
  <si>
    <t>FINF11</t>
  </si>
  <si>
    <t>FMOF11</t>
  </si>
  <si>
    <t>MBRF11</t>
  </si>
  <si>
    <t>MVFI11</t>
  </si>
  <si>
    <t>NPAR11</t>
  </si>
  <si>
    <t>OULG11</t>
  </si>
  <si>
    <t>PABY11</t>
  </si>
  <si>
    <t>FPNG11</t>
  </si>
  <si>
    <t>ESTQ11</t>
  </si>
  <si>
    <t>VPSI11</t>
  </si>
  <si>
    <t>FPAB11</t>
  </si>
  <si>
    <t>RBRY11</t>
  </si>
  <si>
    <t>RBRP11</t>
  </si>
  <si>
    <t>RCRB11</t>
  </si>
  <si>
    <t>RBED11</t>
  </si>
  <si>
    <t>RBVA11</t>
  </si>
  <si>
    <t>RNGO11</t>
  </si>
  <si>
    <t>SFND11</t>
  </si>
  <si>
    <t>FISC11</t>
  </si>
  <si>
    <t>165,00</t>
  </si>
  <si>
    <t>SCPF11</t>
  </si>
  <si>
    <t>SDIL11</t>
  </si>
  <si>
    <t>SHPH11</t>
  </si>
  <si>
    <t>TGAR11</t>
  </si>
  <si>
    <t>ONEF11</t>
  </si>
  <si>
    <t>TORM11</t>
  </si>
  <si>
    <t>TOUR11</t>
  </si>
  <si>
    <t>VERE11</t>
  </si>
  <si>
    <t>FVPQ11</t>
  </si>
  <si>
    <t>FIVN11</t>
  </si>
  <si>
    <t>VTLT11</t>
  </si>
  <si>
    <t>VSEC11</t>
  </si>
  <si>
    <t>VSHO11</t>
  </si>
  <si>
    <t>IBFF11</t>
  </si>
  <si>
    <t>PLCR11</t>
  </si>
  <si>
    <t>VTPL11</t>
  </si>
  <si>
    <t>RELG11</t>
  </si>
  <si>
    <t>CVBI11</t>
  </si>
  <si>
    <t>MCCI11</t>
  </si>
  <si>
    <t>FGPM11</t>
  </si>
  <si>
    <t>ATWN11</t>
  </si>
  <si>
    <t>ARRI11</t>
  </si>
  <si>
    <t>BTAL11</t>
  </si>
  <si>
    <t>CXCO11</t>
  </si>
  <si>
    <t>HOSI11</t>
  </si>
  <si>
    <t>MGHT11</t>
  </si>
  <si>
    <t>RECX11</t>
  </si>
  <si>
    <t>PVBI11</t>
  </si>
  <si>
    <t>DVFF11</t>
  </si>
  <si>
    <t>MGCR11</t>
  </si>
  <si>
    <t>RFOF11</t>
  </si>
  <si>
    <t>VTPA11</t>
  </si>
  <si>
    <t>VTXI11</t>
  </si>
  <si>
    <t>HBRH11</t>
  </si>
  <si>
    <t>FDHY11</t>
  </si>
  <si>
    <t>SBCL11</t>
  </si>
  <si>
    <t>SPVJ11</t>
  </si>
  <si>
    <t>KFOF11</t>
  </si>
  <si>
    <t>OURE11</t>
  </si>
  <si>
    <t>LKDV11</t>
  </si>
  <si>
    <t>FATN11</t>
  </si>
  <si>
    <t>BRLA11</t>
  </si>
  <si>
    <t>CXAG11</t>
  </si>
  <si>
    <t>HBCR11</t>
  </si>
  <si>
    <t>110,00</t>
  </si>
  <si>
    <t>MINT11</t>
  </si>
  <si>
    <t>RZTR11</t>
  </si>
  <si>
    <t>ROOF11</t>
  </si>
  <si>
    <t>TCIN11</t>
  </si>
  <si>
    <t>GCFF11</t>
  </si>
  <si>
    <t>GCRI11</t>
  </si>
  <si>
    <t>GSFI11</t>
  </si>
  <si>
    <t>FIGS11</t>
  </si>
  <si>
    <t>GGRC11</t>
  </si>
  <si>
    <t>GLPL11</t>
  </si>
  <si>
    <t>RCFA11</t>
  </si>
  <si>
    <t>GTLG11</t>
  </si>
  <si>
    <t>GALG11</t>
  </si>
  <si>
    <t>HABT11</t>
  </si>
  <si>
    <t>ATCR11</t>
  </si>
  <si>
    <t>HCTR11</t>
  </si>
  <si>
    <t>HCST11</t>
  </si>
  <si>
    <t>HCHG11</t>
  </si>
  <si>
    <t>HAAA11</t>
  </si>
  <si>
    <t>ATSA11</t>
  </si>
  <si>
    <t>HGBS11</t>
  </si>
  <si>
    <t>HLOG11</t>
  </si>
  <si>
    <t>HRDF11</t>
  </si>
  <si>
    <t>HREC11</t>
  </si>
  <si>
    <t>HPDP11</t>
  </si>
  <si>
    <t>HFOF11</t>
  </si>
  <si>
    <t>HGIC11</t>
  </si>
  <si>
    <t>HSAF11</t>
  </si>
  <si>
    <t>HSLG11</t>
  </si>
  <si>
    <t>HSML11</t>
  </si>
  <si>
    <t>HSRE11</t>
  </si>
  <si>
    <t>HUSI11</t>
  </si>
  <si>
    <t>IFID11</t>
  </si>
  <si>
    <t>IFIE11</t>
  </si>
  <si>
    <t>BICR11</t>
  </si>
  <si>
    <t>IRIM11</t>
  </si>
  <si>
    <t>JBFO11</t>
  </si>
  <si>
    <t>VJFD11</t>
  </si>
  <si>
    <t>JFLL11</t>
  </si>
  <si>
    <t>JPPA11</t>
  </si>
  <si>
    <t>JPPC11</t>
  </si>
  <si>
    <t>JSAF11</t>
  </si>
  <si>
    <t>JTPR11</t>
  </si>
  <si>
    <t>KISU11</t>
  </si>
  <si>
    <t>KNHY11</t>
  </si>
  <si>
    <t>KNRE11</t>
  </si>
  <si>
    <t>KNIP11</t>
  </si>
  <si>
    <t>KNSC11</t>
  </si>
  <si>
    <t>LPLP11</t>
  </si>
  <si>
    <t>LATR11</t>
  </si>
  <si>
    <t>LASC11</t>
  </si>
  <si>
    <t>LSPA11</t>
  </si>
  <si>
    <t>LOFT11</t>
  </si>
  <si>
    <t>LFTT11</t>
  </si>
  <si>
    <t>LGCP11</t>
  </si>
  <si>
    <t>LUGG11</t>
  </si>
  <si>
    <t>DMAC11</t>
  </si>
  <si>
    <t>MALL11</t>
  </si>
  <si>
    <t>MADS11</t>
  </si>
  <si>
    <t>MCHF11</t>
  </si>
  <si>
    <t>MFII11</t>
  </si>
  <si>
    <t>MFAI11</t>
  </si>
  <si>
    <t>MMVE11</t>
  </si>
  <si>
    <t>MGLG11</t>
  </si>
  <si>
    <t>MGLC11</t>
  </si>
  <si>
    <t>MATV11</t>
  </si>
  <si>
    <t>MORE11</t>
  </si>
  <si>
    <t>MORC11</t>
  </si>
  <si>
    <t>PRTS11</t>
  </si>
  <si>
    <t>SHOP11</t>
  </si>
  <si>
    <t>DRIT11</t>
  </si>
  <si>
    <t>MOFF11</t>
  </si>
  <si>
    <t>NAVT11</t>
  </si>
  <si>
    <t>NEWL11</t>
  </si>
  <si>
    <t>NEWU11</t>
  </si>
  <si>
    <t>NVIF11</t>
  </si>
  <si>
    <t>FTCE11</t>
  </si>
  <si>
    <t>OUJP11</t>
  </si>
  <si>
    <t>ORPD11</t>
  </si>
  <si>
    <t>PNDL11</t>
  </si>
  <si>
    <t>PNPR11</t>
  </si>
  <si>
    <t>VTVI11</t>
  </si>
  <si>
    <t>PQAG11</t>
  </si>
  <si>
    <t>PATC11</t>
  </si>
  <si>
    <t>PATL11</t>
  </si>
  <si>
    <t>PEMA11</t>
  </si>
  <si>
    <t>PRSN11</t>
  </si>
  <si>
    <t>PLOG11</t>
  </si>
  <si>
    <t>PURB11</t>
  </si>
  <si>
    <t>PLRI11</t>
  </si>
  <si>
    <t>PORD11</t>
  </si>
  <si>
    <t>PRZS11</t>
  </si>
  <si>
    <t>PRSV11</t>
  </si>
  <si>
    <t>PBLV11</t>
  </si>
  <si>
    <t>QAGR11</t>
  </si>
  <si>
    <t>QAMI11</t>
  </si>
  <si>
    <t>QIRI11</t>
  </si>
  <si>
    <t>XBXO11</t>
  </si>
  <si>
    <t>RSPD11</t>
  </si>
  <si>
    <t>RBDS11</t>
  </si>
  <si>
    <t>RBIR11</t>
  </si>
  <si>
    <t>RBGS11</t>
  </si>
  <si>
    <t>RBLG11</t>
  </si>
  <si>
    <t>RBCO11</t>
  </si>
  <si>
    <t>RRCI11</t>
  </si>
  <si>
    <t>FIIP11</t>
  </si>
  <si>
    <t>RBRD11</t>
  </si>
  <si>
    <t>RBRU11</t>
  </si>
  <si>
    <t>RCRI11</t>
  </si>
  <si>
    <t>RBTS11</t>
  </si>
  <si>
    <t>RBRF11</t>
  </si>
  <si>
    <t>RCFF11</t>
  </si>
  <si>
    <t>RBRL11</t>
  </si>
  <si>
    <t>RMAI11</t>
  </si>
  <si>
    <t>RBHG11</t>
  </si>
  <si>
    <t>RBHY11</t>
  </si>
  <si>
    <t>RBVO11</t>
  </si>
  <si>
    <t>RBFF11</t>
  </si>
  <si>
    <t>RBRS11</t>
  </si>
  <si>
    <t>RZAK11</t>
  </si>
  <si>
    <t>ARCT11</t>
  </si>
  <si>
    <t>SADI11</t>
  </si>
  <si>
    <t>SARE11</t>
  </si>
  <si>
    <t>SACL11</t>
  </si>
  <si>
    <t>FISD11</t>
  </si>
  <si>
    <t>SFRO11</t>
  </si>
  <si>
    <t>SEQR11</t>
  </si>
  <si>
    <t>WPLZ11</t>
  </si>
  <si>
    <t>SIGR11</t>
  </si>
  <si>
    <t>REIT11</t>
  </si>
  <si>
    <t>1.000,00</t>
  </si>
  <si>
    <t>SJAU11</t>
  </si>
  <si>
    <t>SOLR11</t>
  </si>
  <si>
    <t>SPTW11</t>
  </si>
  <si>
    <t>SPAF11</t>
  </si>
  <si>
    <t>STRX11</t>
  </si>
  <si>
    <t>SNFF11</t>
  </si>
  <si>
    <t>SNCI11</t>
  </si>
  <si>
    <t>TELD11</t>
  </si>
  <si>
    <t>TELF11</t>
  </si>
  <si>
    <t>TEPP11</t>
  </si>
  <si>
    <t>TSER11</t>
  </si>
  <si>
    <t>TORD11</t>
  </si>
  <si>
    <t>TSNC11</t>
  </si>
  <si>
    <t>TCPF11</t>
  </si>
  <si>
    <t>XTED11</t>
  </si>
  <si>
    <t>TRXF11</t>
  </si>
  <si>
    <t>TRXB11</t>
  </si>
  <si>
    <t>TSNM11</t>
  </si>
  <si>
    <t>URPR11</t>
  </si>
  <si>
    <t>VGIP11</t>
  </si>
  <si>
    <t>VGHF11</t>
  </si>
  <si>
    <t>VGIR11</t>
  </si>
  <si>
    <t>95,00</t>
  </si>
  <si>
    <t>EVBI11</t>
  </si>
  <si>
    <t>RVBI11</t>
  </si>
  <si>
    <t>VCJR11</t>
  </si>
  <si>
    <t>VCRR11</t>
  </si>
  <si>
    <t>VLJS11</t>
  </si>
  <si>
    <t>SALI11</t>
  </si>
  <si>
    <t>VSLH11</t>
  </si>
  <si>
    <t>VIDS11</t>
  </si>
  <si>
    <t>VIUR11</t>
  </si>
  <si>
    <t>VIFI11</t>
  </si>
  <si>
    <t>VILG11</t>
  </si>
  <si>
    <t>VINO11</t>
  </si>
  <si>
    <t>VISC11</t>
  </si>
  <si>
    <t>VOTS11</t>
  </si>
  <si>
    <t>VXXV11</t>
  </si>
  <si>
    <t>XPCM11</t>
  </si>
  <si>
    <t>XPCI11</t>
  </si>
  <si>
    <t>XPHT11</t>
  </si>
  <si>
    <t>0,03</t>
  </si>
  <si>
    <t>XPPR11</t>
  </si>
  <si>
    <t>YUFI11</t>
  </si>
  <si>
    <t>ZIFI11</t>
  </si>
  <si>
    <t>0,06</t>
  </si>
  <si>
    <t>Renda Fixa</t>
  </si>
  <si>
    <t>Ativo</t>
  </si>
  <si>
    <t>CDB Banco XP 200% CDI</t>
  </si>
  <si>
    <t>Preço Unitário R$</t>
  </si>
  <si>
    <t>Valor Investido R$</t>
  </si>
  <si>
    <t>-2,04</t>
  </si>
  <si>
    <t>100,00</t>
  </si>
  <si>
    <t>DIVERSIFICAÇÃO
Fundos Imobiliários</t>
  </si>
  <si>
    <t>RENDA FIXA</t>
  </si>
  <si>
    <t>DIVERSIFICAÇÃO
Outros Ativos</t>
  </si>
  <si>
    <t>RENDA VARIÁVEL
Outros Ativos</t>
  </si>
  <si>
    <t>Renda Variável</t>
  </si>
  <si>
    <t>RF</t>
  </si>
  <si>
    <t>DIV</t>
  </si>
  <si>
    <t>RV</t>
  </si>
  <si>
    <t>-1,03</t>
  </si>
  <si>
    <t>0,61</t>
  </si>
  <si>
    <t>1,07</t>
  </si>
  <si>
    <t>-1,31</t>
  </si>
  <si>
    <t>-0,46</t>
  </si>
  <si>
    <t>-0,69</t>
  </si>
  <si>
    <t>-1,06</t>
  </si>
  <si>
    <t>-0,13</t>
  </si>
  <si>
    <t>0,11</t>
  </si>
  <si>
    <t xml:space="preserve">RENDA VARIÁVEL
Ações </t>
  </si>
  <si>
    <t>Fundo de Investimento X</t>
  </si>
  <si>
    <t>Fundo de Investimento Y</t>
  </si>
  <si>
    <t xml:space="preserve">Ativo I </t>
  </si>
  <si>
    <t>Ativo II</t>
  </si>
  <si>
    <t>1,92</t>
  </si>
  <si>
    <t>-0,58</t>
  </si>
  <si>
    <t>-0,65</t>
  </si>
  <si>
    <t>0,54</t>
  </si>
  <si>
    <t>1,37</t>
  </si>
  <si>
    <t>-1,17</t>
  </si>
  <si>
    <t>-2,19</t>
  </si>
  <si>
    <t>0,38</t>
  </si>
  <si>
    <t>1,19</t>
  </si>
  <si>
    <t>0,20</t>
  </si>
  <si>
    <t>-1,82</t>
  </si>
  <si>
    <t>-1,09</t>
  </si>
  <si>
    <t>0,12</t>
  </si>
  <si>
    <t>0,45</t>
  </si>
  <si>
    <t>0,09</t>
  </si>
  <si>
    <t>0,59</t>
  </si>
  <si>
    <t>-1,00</t>
  </si>
  <si>
    <t>1,94</t>
  </si>
  <si>
    <t>-1,22</t>
  </si>
  <si>
    <t>0,63</t>
  </si>
  <si>
    <t>0,84</t>
  </si>
  <si>
    <t>-2,31</t>
  </si>
  <si>
    <t>8,44</t>
  </si>
  <si>
    <t>0,17</t>
  </si>
  <si>
    <t>71,00</t>
  </si>
  <si>
    <t>0,27</t>
  </si>
  <si>
    <t>0,90</t>
  </si>
  <si>
    <t>-1,86</t>
  </si>
  <si>
    <t>1,06</t>
  </si>
  <si>
    <t>-0,83</t>
  </si>
  <si>
    <t>Variação %</t>
  </si>
  <si>
    <t>Cotas</t>
  </si>
  <si>
    <t>0,35</t>
  </si>
  <si>
    <t>-0,93</t>
  </si>
  <si>
    <t>-2,44</t>
  </si>
  <si>
    <t>-0,61</t>
  </si>
  <si>
    <t>-3,44</t>
  </si>
  <si>
    <t>3,09</t>
  </si>
  <si>
    <t>-0,44</t>
  </si>
  <si>
    <t>1,55</t>
  </si>
  <si>
    <t>5,92</t>
  </si>
  <si>
    <t>0,73</t>
  </si>
  <si>
    <t>-3,04</t>
  </si>
  <si>
    <t>0,47</t>
  </si>
  <si>
    <t>4,60</t>
  </si>
  <si>
    <t>0,88</t>
  </si>
  <si>
    <t>11,92</t>
  </si>
  <si>
    <t>79,89</t>
  </si>
  <si>
    <t>4,08</t>
  </si>
  <si>
    <t>4,64</t>
  </si>
  <si>
    <t>1,28</t>
  </si>
  <si>
    <t>0,34</t>
  </si>
  <si>
    <t>1,18</t>
  </si>
  <si>
    <t>0,39</t>
  </si>
  <si>
    <t>0,72</t>
  </si>
  <si>
    <t>-0,96</t>
  </si>
  <si>
    <t>4,45</t>
  </si>
  <si>
    <t>0,41</t>
  </si>
  <si>
    <t>-1,30</t>
  </si>
  <si>
    <t>2,24</t>
  </si>
  <si>
    <t>5,24</t>
  </si>
  <si>
    <t>-2,16</t>
  </si>
  <si>
    <t>-1,69</t>
  </si>
  <si>
    <t>6,50</t>
  </si>
  <si>
    <t>-1,32</t>
  </si>
  <si>
    <t>-1,28</t>
  </si>
  <si>
    <t>1,32</t>
  </si>
  <si>
    <t>1,00</t>
  </si>
  <si>
    <t>5,60</t>
  </si>
  <si>
    <t>-0,24</t>
  </si>
  <si>
    <t>-0,73</t>
  </si>
  <si>
    <t>-1,05</t>
  </si>
  <si>
    <t>1,08</t>
  </si>
  <si>
    <t>6,84</t>
  </si>
  <si>
    <t>1,58</t>
  </si>
  <si>
    <t>-1,51</t>
  </si>
  <si>
    <t>-0,37</t>
  </si>
  <si>
    <t>-0,79</t>
  </si>
  <si>
    <t>11,53</t>
  </si>
  <si>
    <t>12,21</t>
  </si>
  <si>
    <t>-1,97</t>
  </si>
  <si>
    <t>-1,18</t>
  </si>
  <si>
    <t>-1,98</t>
  </si>
  <si>
    <t>0,40</t>
  </si>
  <si>
    <t>12,47</t>
  </si>
  <si>
    <t>1,46</t>
  </si>
  <si>
    <t>11,80</t>
  </si>
  <si>
    <t>0,29</t>
  </si>
  <si>
    <t>0,91</t>
  </si>
  <si>
    <t>0,51</t>
  </si>
  <si>
    <t>92,00</t>
  </si>
  <si>
    <t>2,20</t>
  </si>
  <si>
    <t>-0,52</t>
  </si>
  <si>
    <t>1,03</t>
  </si>
  <si>
    <t>1,36</t>
  </si>
  <si>
    <t>2,61</t>
  </si>
  <si>
    <t>-0,47</t>
  </si>
  <si>
    <t>25,01</t>
  </si>
  <si>
    <t>3,00</t>
  </si>
  <si>
    <t>24,30</t>
  </si>
  <si>
    <t>30,78</t>
  </si>
  <si>
    <t>-1,26</t>
  </si>
  <si>
    <t>1,64</t>
  </si>
  <si>
    <t>-3,35</t>
  </si>
  <si>
    <t>0,50</t>
  </si>
  <si>
    <t>-0,62</t>
  </si>
  <si>
    <t>12,50</t>
  </si>
  <si>
    <t>0,52</t>
  </si>
  <si>
    <t>25,33</t>
  </si>
  <si>
    <t>19,94</t>
  </si>
  <si>
    <t>11,00</t>
  </si>
  <si>
    <t>8,70</t>
  </si>
  <si>
    <t>-2,21</t>
  </si>
  <si>
    <t>13,55</t>
  </si>
  <si>
    <t>46,00</t>
  </si>
  <si>
    <t>-3,75</t>
  </si>
  <si>
    <t>-0,12</t>
  </si>
  <si>
    <t>14,11</t>
  </si>
  <si>
    <t>-0,84</t>
  </si>
  <si>
    <t>2,77</t>
  </si>
  <si>
    <t>-3,86</t>
  </si>
  <si>
    <t>-0,18</t>
  </si>
  <si>
    <t>0,76</t>
  </si>
  <si>
    <t>2,07</t>
  </si>
  <si>
    <t>5,85</t>
  </si>
  <si>
    <t>21,46</t>
  </si>
  <si>
    <t>4,93</t>
  </si>
  <si>
    <t>2,32</t>
  </si>
  <si>
    <t>1,86</t>
  </si>
  <si>
    <t>-4,02</t>
  </si>
  <si>
    <t>8,22</t>
  </si>
  <si>
    <t>-0,33</t>
  </si>
  <si>
    <t>-0,78</t>
  </si>
  <si>
    <t>6,02</t>
  </si>
  <si>
    <t>23,27</t>
  </si>
  <si>
    <t>-1,27</t>
  </si>
  <si>
    <t>1,04</t>
  </si>
  <si>
    <t>9,01</t>
  </si>
  <si>
    <t>-0,60</t>
  </si>
  <si>
    <t>-1,41</t>
  </si>
  <si>
    <t>-0,89</t>
  </si>
  <si>
    <t>13,49</t>
  </si>
  <si>
    <t>-0,81</t>
  </si>
  <si>
    <t>2,87</t>
  </si>
  <si>
    <t>2,14</t>
  </si>
  <si>
    <t>-0,56</t>
  </si>
  <si>
    <t>-2,51</t>
  </si>
  <si>
    <t>-2,82</t>
  </si>
  <si>
    <t>2,35</t>
  </si>
  <si>
    <t>7,07</t>
  </si>
  <si>
    <t>4,37</t>
  </si>
  <si>
    <t>13,17</t>
  </si>
  <si>
    <t>-3,09</t>
  </si>
  <si>
    <t>2,68</t>
  </si>
  <si>
    <t>7,28</t>
  </si>
  <si>
    <t>17,00</t>
  </si>
  <si>
    <t>1,25</t>
  </si>
  <si>
    <t>-1,08</t>
  </si>
  <si>
    <t>15,74</t>
  </si>
  <si>
    <t>-1,25</t>
  </si>
  <si>
    <t>-2,53</t>
  </si>
  <si>
    <t>-2,22</t>
  </si>
  <si>
    <t>2,52</t>
  </si>
  <si>
    <t>5,84</t>
  </si>
  <si>
    <t>10,12</t>
  </si>
  <si>
    <t>-3,71</t>
  </si>
  <si>
    <t>-2,17</t>
  </si>
  <si>
    <t>-1,73</t>
  </si>
  <si>
    <t>-1,61</t>
  </si>
  <si>
    <t>20,00</t>
  </si>
  <si>
    <t>-2,12</t>
  </si>
  <si>
    <t>11,70</t>
  </si>
  <si>
    <t>4,79</t>
  </si>
  <si>
    <t>-0,51</t>
  </si>
  <si>
    <t>-2,41</t>
  </si>
  <si>
    <t>-1,55</t>
  </si>
  <si>
    <t>1,09</t>
  </si>
  <si>
    <t>-2,56</t>
  </si>
  <si>
    <t>-1,07</t>
  </si>
  <si>
    <t>15,55</t>
  </si>
  <si>
    <t>2,10</t>
  </si>
  <si>
    <t>-2,03</t>
  </si>
  <si>
    <t>21,07</t>
  </si>
  <si>
    <t>2,37</t>
  </si>
  <si>
    <t>14,78</t>
  </si>
  <si>
    <t>15,80</t>
  </si>
  <si>
    <t>3,63</t>
  </si>
  <si>
    <t>7,67</t>
  </si>
  <si>
    <t>42,54</t>
  </si>
  <si>
    <t>8,27</t>
  </si>
  <si>
    <t>-2,59</t>
  </si>
  <si>
    <t>-0,39</t>
  </si>
  <si>
    <t>0,79</t>
  </si>
  <si>
    <t>0,93</t>
  </si>
  <si>
    <t>86,75</t>
  </si>
  <si>
    <t>16,50</t>
  </si>
  <si>
    <t>0,19</t>
  </si>
  <si>
    <t>73,70</t>
  </si>
  <si>
    <t>-1,59</t>
  </si>
  <si>
    <t>1,26</t>
  </si>
  <si>
    <t>-0,23</t>
  </si>
  <si>
    <t>2,38</t>
  </si>
  <si>
    <t>2,80</t>
  </si>
  <si>
    <t>0,18</t>
  </si>
  <si>
    <t>0,98</t>
  </si>
  <si>
    <t>1,44</t>
  </si>
  <si>
    <t>0,74</t>
  </si>
  <si>
    <t>2,18</t>
  </si>
  <si>
    <t>79,01</t>
  </si>
  <si>
    <t>1,24</t>
  </si>
  <si>
    <t>1,49</t>
  </si>
  <si>
    <t>4,95</t>
  </si>
  <si>
    <t>99,60</t>
  </si>
  <si>
    <t>10,06</t>
  </si>
  <si>
    <t>-4,84</t>
  </si>
  <si>
    <t>95,79</t>
  </si>
  <si>
    <t>-1,36</t>
  </si>
  <si>
    <t>3,62</t>
  </si>
  <si>
    <t>99,00</t>
  </si>
  <si>
    <t>6,42</t>
  </si>
  <si>
    <t>-2,48</t>
  </si>
  <si>
    <t>10,10</t>
  </si>
  <si>
    <t>98,00</t>
  </si>
  <si>
    <t>3,70</t>
  </si>
  <si>
    <t>-0,48</t>
  </si>
  <si>
    <t>Valor de Venda</t>
  </si>
  <si>
    <t>14,09</t>
  </si>
  <si>
    <t>-6,07</t>
  </si>
  <si>
    <t>14,70</t>
  </si>
  <si>
    <t>-1,95</t>
  </si>
  <si>
    <t>11,05</t>
  </si>
  <si>
    <t>-1,52</t>
  </si>
  <si>
    <t>8,41</t>
  </si>
  <si>
    <t>-4,97</t>
  </si>
  <si>
    <t>26,30</t>
  </si>
  <si>
    <t>-3,59</t>
  </si>
  <si>
    <t>10,35</t>
  </si>
  <si>
    <t>2,58</t>
  </si>
  <si>
    <t>27,50</t>
  </si>
  <si>
    <t>22,00</t>
  </si>
  <si>
    <t>15,15</t>
  </si>
  <si>
    <t>-4,80</t>
  </si>
  <si>
    <t>28,75</t>
  </si>
  <si>
    <t>-5,30</t>
  </si>
  <si>
    <t>3,97</t>
  </si>
  <si>
    <t>21,09</t>
  </si>
  <si>
    <t>24,49</t>
  </si>
  <si>
    <t>8,19</t>
  </si>
  <si>
    <t>3,17</t>
  </si>
  <si>
    <t>35,29</t>
  </si>
  <si>
    <t>-1,56</t>
  </si>
  <si>
    <t>34,27</t>
  </si>
  <si>
    <t>-2,00</t>
  </si>
  <si>
    <t>7,36</t>
  </si>
  <si>
    <t>-2,90</t>
  </si>
  <si>
    <t>31,30</t>
  </si>
  <si>
    <t>1,62</t>
  </si>
  <si>
    <t>74,12</t>
  </si>
  <si>
    <t>-1,76</t>
  </si>
  <si>
    <t>12,04</t>
  </si>
  <si>
    <t>3,45</t>
  </si>
  <si>
    <t>3,12</t>
  </si>
  <si>
    <t>48,51</t>
  </si>
  <si>
    <t>28,90</t>
  </si>
  <si>
    <t>3,35</t>
  </si>
  <si>
    <t>26,43</t>
  </si>
  <si>
    <t>-4,27</t>
  </si>
  <si>
    <t>13,06</t>
  </si>
  <si>
    <t>-4,25</t>
  </si>
  <si>
    <t>-3,10</t>
  </si>
  <si>
    <t>15,50</t>
  </si>
  <si>
    <t>11,50</t>
  </si>
  <si>
    <t>-5,66</t>
  </si>
  <si>
    <t>82,90</t>
  </si>
  <si>
    <t>1,10</t>
  </si>
  <si>
    <t>39,50</t>
  </si>
  <si>
    <t>31,35</t>
  </si>
  <si>
    <t>0,48</t>
  </si>
  <si>
    <t>17,63</t>
  </si>
  <si>
    <t>21,30</t>
  </si>
  <si>
    <t>2,11</t>
  </si>
  <si>
    <t>1,12</t>
  </si>
  <si>
    <t>20,93</t>
  </si>
  <si>
    <t>1,50</t>
  </si>
  <si>
    <t>9,73</t>
  </si>
  <si>
    <t>4,89</t>
  </si>
  <si>
    <t>-0,41</t>
  </si>
  <si>
    <t>5,71</t>
  </si>
  <si>
    <t>35,78</t>
  </si>
  <si>
    <t>24,33</t>
  </si>
  <si>
    <t>23,45</t>
  </si>
  <si>
    <t>-7,28</t>
  </si>
  <si>
    <t>7,87</t>
  </si>
  <si>
    <t>-6,64</t>
  </si>
  <si>
    <t>7,80</t>
  </si>
  <si>
    <t>-6,14</t>
  </si>
  <si>
    <t>14,07</t>
  </si>
  <si>
    <t>0,57</t>
  </si>
  <si>
    <t>5,83</t>
  </si>
  <si>
    <t>32,80</t>
  </si>
  <si>
    <t>-0,70</t>
  </si>
  <si>
    <t>10,67</t>
  </si>
  <si>
    <t>-3,74</t>
  </si>
  <si>
    <t>-8,26</t>
  </si>
  <si>
    <t>18,80</t>
  </si>
  <si>
    <t>6,21</t>
  </si>
  <si>
    <t>236,38</t>
  </si>
  <si>
    <t>13,54</t>
  </si>
  <si>
    <t>-3,42</t>
  </si>
  <si>
    <t>21,55</t>
  </si>
  <si>
    <t>11,97</t>
  </si>
  <si>
    <t>4,80</t>
  </si>
  <si>
    <t>9,60</t>
  </si>
  <si>
    <t>-5,88</t>
  </si>
  <si>
    <t>23,80</t>
  </si>
  <si>
    <t>26,85</t>
  </si>
  <si>
    <t>-2,89</t>
  </si>
  <si>
    <t>16,01</t>
  </si>
  <si>
    <t>21,02</t>
  </si>
  <si>
    <t>-1,78</t>
  </si>
  <si>
    <t>23,46</t>
  </si>
  <si>
    <t>3,39</t>
  </si>
  <si>
    <t>7,52</t>
  </si>
  <si>
    <t>-4,93</t>
  </si>
  <si>
    <t>6,99</t>
  </si>
  <si>
    <t>9,00</t>
  </si>
  <si>
    <t>9,15</t>
  </si>
  <si>
    <t>4,04</t>
  </si>
  <si>
    <t>-5,16</t>
  </si>
  <si>
    <t>6,95</t>
  </si>
  <si>
    <t>-5,31</t>
  </si>
  <si>
    <t>7,98</t>
  </si>
  <si>
    <t>49,57</t>
  </si>
  <si>
    <t>3,03</t>
  </si>
  <si>
    <t>49,95</t>
  </si>
  <si>
    <t>38,79</t>
  </si>
  <si>
    <t>-2,07</t>
  </si>
  <si>
    <t>6,90</t>
  </si>
  <si>
    <t>-1,15</t>
  </si>
  <si>
    <t>18,20</t>
  </si>
  <si>
    <t>10,37</t>
  </si>
  <si>
    <t>25,52</t>
  </si>
  <si>
    <t>-5,48</t>
  </si>
  <si>
    <t>17,38</t>
  </si>
  <si>
    <t>4,62</t>
  </si>
  <si>
    <t>-1,70</t>
  </si>
  <si>
    <t>8,95</t>
  </si>
  <si>
    <t>-2,08</t>
  </si>
  <si>
    <t>13,19</t>
  </si>
  <si>
    <t>-2,94</t>
  </si>
  <si>
    <t>2,72</t>
  </si>
  <si>
    <t>-3,55</t>
  </si>
  <si>
    <t>15,90</t>
  </si>
  <si>
    <t>24,52</t>
  </si>
  <si>
    <t>12,03</t>
  </si>
  <si>
    <t>2,51</t>
  </si>
  <si>
    <t>15,20</t>
  </si>
  <si>
    <t>14,96</t>
  </si>
  <si>
    <t>7,05</t>
  </si>
  <si>
    <t>5,36</t>
  </si>
  <si>
    <t>-8,53</t>
  </si>
  <si>
    <t>34,00</t>
  </si>
  <si>
    <t>49,87</t>
  </si>
  <si>
    <t>57,99</t>
  </si>
  <si>
    <t>25,65</t>
  </si>
  <si>
    <t>22,02</t>
  </si>
  <si>
    <t>-4,59</t>
  </si>
  <si>
    <t>29,80</t>
  </si>
  <si>
    <t>-0,67</t>
  </si>
  <si>
    <t>-2,61</t>
  </si>
  <si>
    <t>139,00</t>
  </si>
  <si>
    <t>133,50</t>
  </si>
  <si>
    <t>37,85</t>
  </si>
  <si>
    <t>37,50</t>
  </si>
  <si>
    <t>2,05</t>
  </si>
  <si>
    <t>-0,97</t>
  </si>
  <si>
    <t>3,71</t>
  </si>
  <si>
    <t>62,50</t>
  </si>
  <si>
    <t>17,16</t>
  </si>
  <si>
    <t>12,82</t>
  </si>
  <si>
    <t>7,00</t>
  </si>
  <si>
    <t>58,92</t>
  </si>
  <si>
    <t>54,39</t>
  </si>
  <si>
    <t>-0,17</t>
  </si>
  <si>
    <t>27,35</t>
  </si>
  <si>
    <t>32,55</t>
  </si>
  <si>
    <t>5,91</t>
  </si>
  <si>
    <t>-14,00</t>
  </si>
  <si>
    <t>6,73</t>
  </si>
  <si>
    <t>14,95</t>
  </si>
  <si>
    <t>6,93</t>
  </si>
  <si>
    <t>75,78</t>
  </si>
  <si>
    <t>55,00</t>
  </si>
  <si>
    <t>-5,07</t>
  </si>
  <si>
    <t>58,00</t>
  </si>
  <si>
    <t>-7,63</t>
  </si>
  <si>
    <t>44,05</t>
  </si>
  <si>
    <t>21,65</t>
  </si>
  <si>
    <t>-1,50</t>
  </si>
  <si>
    <t>6,38</t>
  </si>
  <si>
    <t>1,27</t>
  </si>
  <si>
    <t>12,28</t>
  </si>
  <si>
    <t>0,82</t>
  </si>
  <si>
    <t>25,94</t>
  </si>
  <si>
    <t>15,60</t>
  </si>
  <si>
    <t>15,25</t>
  </si>
  <si>
    <t>16,10</t>
  </si>
  <si>
    <t>30,97</t>
  </si>
  <si>
    <t>9,66</t>
  </si>
  <si>
    <t>-11,93</t>
  </si>
  <si>
    <t>-1,16</t>
  </si>
  <si>
    <t>12,70</t>
  </si>
  <si>
    <t>15,49</t>
  </si>
  <si>
    <t>-1,46</t>
  </si>
  <si>
    <t>-0,86</t>
  </si>
  <si>
    <t>-1,77</t>
  </si>
  <si>
    <t>7,45</t>
  </si>
  <si>
    <t>11,98</t>
  </si>
  <si>
    <t>2,86</t>
  </si>
  <si>
    <t>3,90</t>
  </si>
  <si>
    <t>-4,41</t>
  </si>
  <si>
    <t>2,81</t>
  </si>
  <si>
    <t>-6,33</t>
  </si>
  <si>
    <t>7,55</t>
  </si>
  <si>
    <t>-1,66</t>
  </si>
  <si>
    <t>6,64</t>
  </si>
  <si>
    <t>-2,06</t>
  </si>
  <si>
    <t>7,35</t>
  </si>
  <si>
    <t>-3,54</t>
  </si>
  <si>
    <t>400,00</t>
  </si>
  <si>
    <t>399,00</t>
  </si>
  <si>
    <t>39,22</t>
  </si>
  <si>
    <t>34,01</t>
  </si>
  <si>
    <t>25,00</t>
  </si>
  <si>
    <t>33,31</t>
  </si>
  <si>
    <t>32,91</t>
  </si>
  <si>
    <t>50,70</t>
  </si>
  <si>
    <t>20,64</t>
  </si>
  <si>
    <t>0,21</t>
  </si>
  <si>
    <t>21,18</t>
  </si>
  <si>
    <t>12,75</t>
  </si>
  <si>
    <t>-1,39</t>
  </si>
  <si>
    <t>41,08</t>
  </si>
  <si>
    <t>13,41</t>
  </si>
  <si>
    <t>1,61</t>
  </si>
  <si>
    <t>2,74</t>
  </si>
  <si>
    <t>-4,53</t>
  </si>
  <si>
    <t>80,62</t>
  </si>
  <si>
    <t>81,79</t>
  </si>
  <si>
    <t>-4,00</t>
  </si>
  <si>
    <t>5,35</t>
  </si>
  <si>
    <t>-2,73</t>
  </si>
  <si>
    <t>7,30</t>
  </si>
  <si>
    <t>5,49</t>
  </si>
  <si>
    <t>6,70</t>
  </si>
  <si>
    <t>21,76</t>
  </si>
  <si>
    <t>-1,72</t>
  </si>
  <si>
    <t>5,98</t>
  </si>
  <si>
    <t>67,18</t>
  </si>
  <si>
    <t>-4,43</t>
  </si>
  <si>
    <t>8,18</t>
  </si>
  <si>
    <t>6,49</t>
  </si>
  <si>
    <t>19,79</t>
  </si>
  <si>
    <t>-3,51</t>
  </si>
  <si>
    <t>53,34</t>
  </si>
  <si>
    <t>45,45</t>
  </si>
  <si>
    <t>16,39</t>
  </si>
  <si>
    <t>6,05</t>
  </si>
  <si>
    <t>-6,35</t>
  </si>
  <si>
    <t>18,42</t>
  </si>
  <si>
    <t>15,22</t>
  </si>
  <si>
    <t>12,71</t>
  </si>
  <si>
    <t>-2,68</t>
  </si>
  <si>
    <t>50,59</t>
  </si>
  <si>
    <t>4,96</t>
  </si>
  <si>
    <t>2,04</t>
  </si>
  <si>
    <t>32,00</t>
  </si>
  <si>
    <t>32,01</t>
  </si>
  <si>
    <t>1,81</t>
  </si>
  <si>
    <t>22,60</t>
  </si>
  <si>
    <t>27,80</t>
  </si>
  <si>
    <t>5,94</t>
  </si>
  <si>
    <t>66,00</t>
  </si>
  <si>
    <t>-2,27</t>
  </si>
  <si>
    <t>16,42</t>
  </si>
  <si>
    <t>41,52</t>
  </si>
  <si>
    <t>5,20</t>
  </si>
  <si>
    <t>4,00</t>
  </si>
  <si>
    <t>8,38</t>
  </si>
  <si>
    <t>-3,57</t>
  </si>
  <si>
    <t>31,90</t>
  </si>
  <si>
    <t>10,52</t>
  </si>
  <si>
    <t>3,34</t>
  </si>
  <si>
    <t>8,24</t>
  </si>
  <si>
    <t>-3,63</t>
  </si>
  <si>
    <t>11,34</t>
  </si>
  <si>
    <t>7,15</t>
  </si>
  <si>
    <t>-1,38</t>
  </si>
  <si>
    <t>45,12</t>
  </si>
  <si>
    <t>7,81</t>
  </si>
  <si>
    <t>-7,90</t>
  </si>
  <si>
    <t>29,06</t>
  </si>
  <si>
    <t>-4,58</t>
  </si>
  <si>
    <t>19,13</t>
  </si>
  <si>
    <t>11,22</t>
  </si>
  <si>
    <t>1,35</t>
  </si>
  <si>
    <t>27,33</t>
  </si>
  <si>
    <t>3,16</t>
  </si>
  <si>
    <t>-5,39</t>
  </si>
  <si>
    <t>9,63</t>
  </si>
  <si>
    <t>9,50</t>
  </si>
  <si>
    <t>20,48</t>
  </si>
  <si>
    <t>9,81</t>
  </si>
  <si>
    <t>35,92</t>
  </si>
  <si>
    <t>5,48</t>
  </si>
  <si>
    <t>6,57</t>
  </si>
  <si>
    <t>-2,23</t>
  </si>
  <si>
    <t>34,81</t>
  </si>
  <si>
    <t>5,64</t>
  </si>
  <si>
    <t>-2,93</t>
  </si>
  <si>
    <t>4,67</t>
  </si>
  <si>
    <t>4,15</t>
  </si>
  <si>
    <t>5,18</t>
  </si>
  <si>
    <t>-3,18</t>
  </si>
  <si>
    <t>23,91</t>
  </si>
  <si>
    <t>-2,25</t>
  </si>
  <si>
    <t>30,77</t>
  </si>
  <si>
    <t>10,30</t>
  </si>
  <si>
    <t>-2,18</t>
  </si>
  <si>
    <t>63,00</t>
  </si>
  <si>
    <t>-7,35</t>
  </si>
  <si>
    <t>8,77</t>
  </si>
  <si>
    <t>-2,77</t>
  </si>
  <si>
    <t>27,86</t>
  </si>
  <si>
    <t>25,88</t>
  </si>
  <si>
    <t>5,79</t>
  </si>
  <si>
    <t>-4,30</t>
  </si>
  <si>
    <t>81,99</t>
  </si>
  <si>
    <t>8,54</t>
  </si>
  <si>
    <t>-5,11</t>
  </si>
  <si>
    <t>21,51</t>
  </si>
  <si>
    <t>14,50</t>
  </si>
  <si>
    <t>1,47</t>
  </si>
  <si>
    <t>22,70</t>
  </si>
  <si>
    <t>6,01</t>
  </si>
  <si>
    <t>-1,48</t>
  </si>
  <si>
    <t>-0,85</t>
  </si>
  <si>
    <t>3,95</t>
  </si>
  <si>
    <t>10,45</t>
  </si>
  <si>
    <t>6,39</t>
  </si>
  <si>
    <t>-7,39</t>
  </si>
  <si>
    <t>2,60</t>
  </si>
  <si>
    <t>5,86</t>
  </si>
  <si>
    <t>402,99</t>
  </si>
  <si>
    <t>0,65</t>
  </si>
  <si>
    <t>3,79</t>
  </si>
  <si>
    <t>1,88</t>
  </si>
  <si>
    <t>15,09</t>
  </si>
  <si>
    <t>4,68</t>
  </si>
  <si>
    <t>38,70</t>
  </si>
  <si>
    <t>36,00</t>
  </si>
  <si>
    <t>48,50</t>
  </si>
  <si>
    <t>40,01</t>
  </si>
  <si>
    <t>-1,94</t>
  </si>
  <si>
    <t>38,99</t>
  </si>
  <si>
    <t>-4,44</t>
  </si>
  <si>
    <t>19,68</t>
  </si>
  <si>
    <t>22,50</t>
  </si>
  <si>
    <t>3,13</t>
  </si>
  <si>
    <t>14,22</t>
  </si>
  <si>
    <t>2,70</t>
  </si>
  <si>
    <t>-4,17</t>
  </si>
  <si>
    <t>9,69</t>
  </si>
  <si>
    <t>23,16</t>
  </si>
  <si>
    <t>1,43</t>
  </si>
  <si>
    <t>12,17</t>
  </si>
  <si>
    <t>22,71</t>
  </si>
  <si>
    <t>3,49</t>
  </si>
  <si>
    <t>9,92</t>
  </si>
  <si>
    <t>-5,43</t>
  </si>
  <si>
    <t>-3,45</t>
  </si>
  <si>
    <t>-2,96</t>
  </si>
  <si>
    <t>20,40</t>
  </si>
  <si>
    <t>70,34</t>
  </si>
  <si>
    <t>59,61</t>
  </si>
  <si>
    <t>20,95</t>
  </si>
  <si>
    <t>7,44</t>
  </si>
  <si>
    <t>5,67</t>
  </si>
  <si>
    <t>6,20</t>
  </si>
  <si>
    <t>-3,28</t>
  </si>
  <si>
    <t>57,44</t>
  </si>
  <si>
    <t>34,65</t>
  </si>
  <si>
    <t>31,95</t>
  </si>
  <si>
    <t>15,89</t>
  </si>
  <si>
    <t>-4,85</t>
  </si>
  <si>
    <t>8,13</t>
  </si>
  <si>
    <t>10,86</t>
  </si>
  <si>
    <t>3,31</t>
  </si>
  <si>
    <t>7,69</t>
  </si>
  <si>
    <t>-0,25</t>
  </si>
  <si>
    <t>2,67</t>
  </si>
  <si>
    <t>-2,55</t>
  </si>
  <si>
    <t>8,36</t>
  </si>
  <si>
    <t>-1,53</t>
  </si>
  <si>
    <t>10,50</t>
  </si>
  <si>
    <t>-1,01</t>
  </si>
  <si>
    <t>23,17</t>
  </si>
  <si>
    <t>-2,83</t>
  </si>
  <si>
    <t>18,70</t>
  </si>
  <si>
    <t>-3,26</t>
  </si>
  <si>
    <t>8,21</t>
  </si>
  <si>
    <t>5,97</t>
  </si>
  <si>
    <t>10,15</t>
  </si>
  <si>
    <t>16,23</t>
  </si>
  <si>
    <t>21,00</t>
  </si>
  <si>
    <t>16,63</t>
  </si>
  <si>
    <t>6,15</t>
  </si>
  <si>
    <t>6,13</t>
  </si>
  <si>
    <t>12,15</t>
  </si>
  <si>
    <t>11,17</t>
  </si>
  <si>
    <t>-3,99</t>
  </si>
  <si>
    <t>1,15</t>
  </si>
  <si>
    <t>-3,36</t>
  </si>
  <si>
    <t>9,09</t>
  </si>
  <si>
    <t>40,61</t>
  </si>
  <si>
    <t>-2,85</t>
  </si>
  <si>
    <t>19,65</t>
  </si>
  <si>
    <t>-2,63</t>
  </si>
  <si>
    <t>6,69</t>
  </si>
  <si>
    <t>53,62</t>
  </si>
  <si>
    <t>-2,33</t>
  </si>
  <si>
    <t>-2,81</t>
  </si>
  <si>
    <t>-4,82</t>
  </si>
  <si>
    <t>-4,76</t>
  </si>
  <si>
    <t>15,61</t>
  </si>
  <si>
    <t>-7,80</t>
  </si>
  <si>
    <t>8,35</t>
  </si>
  <si>
    <t>6,37</t>
  </si>
  <si>
    <t>4,41</t>
  </si>
  <si>
    <t>-0,38</t>
  </si>
  <si>
    <t>35,52</t>
  </si>
  <si>
    <t>8,61</t>
  </si>
  <si>
    <t>75,26</t>
  </si>
  <si>
    <t>0,66</t>
  </si>
  <si>
    <t>31,18</t>
  </si>
  <si>
    <t>14,89</t>
  </si>
  <si>
    <t>16,41</t>
  </si>
  <si>
    <t>18,88</t>
  </si>
  <si>
    <t>3,84</t>
  </si>
  <si>
    <t>22,01</t>
  </si>
  <si>
    <t>35,45</t>
  </si>
  <si>
    <t>39,20</t>
  </si>
  <si>
    <t>10,77</t>
  </si>
  <si>
    <t>-2,80</t>
  </si>
  <si>
    <t>-3,32</t>
  </si>
  <si>
    <t>2,85</t>
  </si>
  <si>
    <t>-4,36</t>
  </si>
  <si>
    <t>7,85</t>
  </si>
  <si>
    <t>9,90</t>
  </si>
  <si>
    <t>45,11</t>
  </si>
  <si>
    <t>9,16</t>
  </si>
  <si>
    <t>-2,76</t>
  </si>
  <si>
    <t>16,21</t>
  </si>
  <si>
    <t>-1,04</t>
  </si>
  <si>
    <t>36,36</t>
  </si>
  <si>
    <t>4,71</t>
  </si>
  <si>
    <t>-0,21</t>
  </si>
  <si>
    <t>13,97</t>
  </si>
  <si>
    <t>-0,99</t>
  </si>
  <si>
    <t>11,90</t>
  </si>
  <si>
    <t>-4,19</t>
  </si>
  <si>
    <t>36,01</t>
  </si>
  <si>
    <t>16,15</t>
  </si>
  <si>
    <t>1,83</t>
  </si>
  <si>
    <t>-0,49</t>
  </si>
  <si>
    <t>23,13</t>
  </si>
  <si>
    <t>-3,67</t>
  </si>
  <si>
    <t>7,78</t>
  </si>
  <si>
    <t>-4,31</t>
  </si>
  <si>
    <t>-4,12</t>
  </si>
  <si>
    <t>58,22</t>
  </si>
  <si>
    <t>-2,30</t>
  </si>
  <si>
    <t>37,99</t>
  </si>
  <si>
    <t>12,66</t>
  </si>
  <si>
    <t>12,59</t>
  </si>
  <si>
    <t>21,36</t>
  </si>
  <si>
    <t>1,71</t>
  </si>
  <si>
    <t>2,99</t>
  </si>
  <si>
    <t>26,10</t>
  </si>
  <si>
    <t>-5,06</t>
  </si>
  <si>
    <t>2,75</t>
  </si>
  <si>
    <t>15,30</t>
  </si>
  <si>
    <t>15,95</t>
  </si>
  <si>
    <t>10,64</t>
  </si>
  <si>
    <t>13,83</t>
  </si>
  <si>
    <t>-2,54</t>
  </si>
  <si>
    <t>51,00</t>
  </si>
  <si>
    <t>25,85</t>
  </si>
  <si>
    <t>1,85</t>
  </si>
  <si>
    <t>-1,60</t>
  </si>
  <si>
    <t>-3,96</t>
  </si>
  <si>
    <t>-1,02</t>
  </si>
  <si>
    <t>30,55</t>
  </si>
  <si>
    <t>2,17</t>
  </si>
  <si>
    <t>24,14</t>
  </si>
  <si>
    <t>8,90</t>
  </si>
  <si>
    <t>-1,58</t>
  </si>
  <si>
    <t>6,72</t>
  </si>
  <si>
    <t>3,58</t>
  </si>
  <si>
    <t>-5,29</t>
  </si>
  <si>
    <t>13,46</t>
  </si>
  <si>
    <t>90,12</t>
  </si>
  <si>
    <t>91,07</t>
  </si>
  <si>
    <t>91,70</t>
  </si>
  <si>
    <t>14,62</t>
  </si>
  <si>
    <t>16,24</t>
  </si>
  <si>
    <t>2,40</t>
  </si>
  <si>
    <t>17,93</t>
  </si>
  <si>
    <t>83,87</t>
  </si>
  <si>
    <t>11,09</t>
  </si>
  <si>
    <t>4,22</t>
  </si>
  <si>
    <t>-2,99</t>
  </si>
  <si>
    <t>22,81</t>
  </si>
  <si>
    <t>48,08</t>
  </si>
  <si>
    <t>8,37</t>
  </si>
  <si>
    <t>8,73</t>
  </si>
  <si>
    <t>15,00</t>
  </si>
  <si>
    <t>-0,40</t>
  </si>
  <si>
    <t>29,90</t>
  </si>
  <si>
    <t>-2,32</t>
  </si>
  <si>
    <t>-4,92</t>
  </si>
  <si>
    <t>6,34</t>
  </si>
  <si>
    <t>6,96</t>
  </si>
  <si>
    <t>7,46</t>
  </si>
  <si>
    <t>31,00</t>
  </si>
  <si>
    <t>-6,20</t>
  </si>
  <si>
    <t>19,60</t>
  </si>
  <si>
    <t>100,10</t>
  </si>
  <si>
    <t>103,15</t>
  </si>
  <si>
    <t>89,84</t>
  </si>
  <si>
    <t>2,06</t>
  </si>
  <si>
    <t>115,12</t>
  </si>
  <si>
    <t>77,92</t>
  </si>
  <si>
    <t>110,48</t>
  </si>
  <si>
    <t>126,90</t>
  </si>
  <si>
    <t>-0,82</t>
  </si>
  <si>
    <t>76,95</t>
  </si>
  <si>
    <t>93,56</t>
  </si>
  <si>
    <t>100,48</t>
  </si>
  <si>
    <t>56,09</t>
  </si>
  <si>
    <t>603,05</t>
  </si>
  <si>
    <t>82,80</t>
  </si>
  <si>
    <t>93,15</t>
  </si>
  <si>
    <t>89,40</t>
  </si>
  <si>
    <t>95,50</t>
  </si>
  <si>
    <t>17,17</t>
  </si>
  <si>
    <t>97,99</t>
  </si>
  <si>
    <t>9,61</t>
  </si>
  <si>
    <t>1.170,83</t>
  </si>
  <si>
    <t>1.200,00</t>
  </si>
  <si>
    <t>105,80</t>
  </si>
  <si>
    <t>-0,03</t>
  </si>
  <si>
    <t>68,99</t>
  </si>
  <si>
    <t>67,53</t>
  </si>
  <si>
    <t>2,39</t>
  </si>
  <si>
    <t>97,30</t>
  </si>
  <si>
    <t>70,08</t>
  </si>
  <si>
    <t>68,98</t>
  </si>
  <si>
    <t>97,00</t>
  </si>
  <si>
    <t>-1,81</t>
  </si>
  <si>
    <t>76,97</t>
  </si>
  <si>
    <t>172,46</t>
  </si>
  <si>
    <t>247,95</t>
  </si>
  <si>
    <t>136,30</t>
  </si>
  <si>
    <t>107,38</t>
  </si>
  <si>
    <t>116,06</t>
  </si>
  <si>
    <t>100,77</t>
  </si>
  <si>
    <t>102,90</t>
  </si>
  <si>
    <t>1,97</t>
  </si>
  <si>
    <t>76.000,00</t>
  </si>
  <si>
    <t>129,92</t>
  </si>
  <si>
    <t>1.080,00</t>
  </si>
  <si>
    <t>102,05</t>
  </si>
  <si>
    <t>105,40</t>
  </si>
  <si>
    <t>110,05</t>
  </si>
  <si>
    <t>-8,29</t>
  </si>
  <si>
    <t>96,61</t>
  </si>
  <si>
    <t>91,03</t>
  </si>
  <si>
    <t>-0,68</t>
  </si>
  <si>
    <t>145,31</t>
  </si>
  <si>
    <t>-1,12</t>
  </si>
  <si>
    <t>90,90</t>
  </si>
  <si>
    <t>98,21</t>
  </si>
  <si>
    <t>70,07</t>
  </si>
  <si>
    <t>88,70</t>
  </si>
  <si>
    <t>1,76</t>
  </si>
  <si>
    <t>73,99</t>
  </si>
  <si>
    <t>-2,13</t>
  </si>
  <si>
    <t>33,40</t>
  </si>
  <si>
    <t>1,34</t>
  </si>
  <si>
    <t>57,85</t>
  </si>
  <si>
    <t>1,23</t>
  </si>
  <si>
    <t>1.231,40</t>
  </si>
  <si>
    <t>340,05</t>
  </si>
  <si>
    <t>224,80</t>
  </si>
  <si>
    <t>84,59</t>
  </si>
  <si>
    <t>85,88</t>
  </si>
  <si>
    <t>2.239,00</t>
  </si>
  <si>
    <t>100,50</t>
  </si>
  <si>
    <t>102,99</t>
  </si>
  <si>
    <t>71,39</t>
  </si>
  <si>
    <t>-0,45</t>
  </si>
  <si>
    <t>68,09</t>
  </si>
  <si>
    <t>970,01</t>
  </si>
  <si>
    <t>-5,21</t>
  </si>
  <si>
    <t>109,38</t>
  </si>
  <si>
    <t>92,89</t>
  </si>
  <si>
    <t>94,12</t>
  </si>
  <si>
    <t>70,20</t>
  </si>
  <si>
    <t>95,95</t>
  </si>
  <si>
    <t>102,70</t>
  </si>
  <si>
    <t>1,31</t>
  </si>
  <si>
    <t>104,89</t>
  </si>
  <si>
    <t>0,42</t>
  </si>
  <si>
    <t>71,10</t>
  </si>
  <si>
    <t>70,67</t>
  </si>
  <si>
    <t>100,90</t>
  </si>
  <si>
    <t>298,50</t>
  </si>
  <si>
    <t>7,25</t>
  </si>
  <si>
    <t>119,72</t>
  </si>
  <si>
    <t>202,98</t>
  </si>
  <si>
    <t>73,00</t>
  </si>
  <si>
    <t>84,40</t>
  </si>
  <si>
    <t>112,60</t>
  </si>
  <si>
    <t>462,50</t>
  </si>
  <si>
    <t>67,20</t>
  </si>
  <si>
    <t>685,99</t>
  </si>
  <si>
    <t>67,00</t>
  </si>
  <si>
    <t>12,44</t>
  </si>
  <si>
    <t>10,40</t>
  </si>
  <si>
    <t>0,58</t>
  </si>
  <si>
    <t>70,00</t>
  </si>
  <si>
    <t>210,00</t>
  </si>
  <si>
    <t>-4,45</t>
  </si>
  <si>
    <t>103,73</t>
  </si>
  <si>
    <t>71,03</t>
  </si>
  <si>
    <t>133,47</t>
  </si>
  <si>
    <t>120,83</t>
  </si>
  <si>
    <t>98,23</t>
  </si>
  <si>
    <t>50,25</t>
  </si>
  <si>
    <t>7,82</t>
  </si>
  <si>
    <t>89,79</t>
  </si>
  <si>
    <t>825,00</t>
  </si>
  <si>
    <t>123,39</t>
  </si>
  <si>
    <t>0,75</t>
  </si>
  <si>
    <t>138,15</t>
  </si>
  <si>
    <t>103,80</t>
  </si>
  <si>
    <t>93,08</t>
  </si>
  <si>
    <t>99,80</t>
  </si>
  <si>
    <t>60,80</t>
  </si>
  <si>
    <t>88,97</t>
  </si>
  <si>
    <t>80,39</t>
  </si>
  <si>
    <t>103,50</t>
  </si>
  <si>
    <t>101,82</t>
  </si>
  <si>
    <t>99,70</t>
  </si>
  <si>
    <t>95,10</t>
  </si>
  <si>
    <t>80,73</t>
  </si>
  <si>
    <t>73,48</t>
  </si>
  <si>
    <t>88,93</t>
  </si>
  <si>
    <t>89,10</t>
  </si>
  <si>
    <t>87,78</t>
  </si>
  <si>
    <t>-0,54</t>
  </si>
  <si>
    <t>92,50</t>
  </si>
  <si>
    <t>90,15</t>
  </si>
  <si>
    <t>73,45</t>
  </si>
  <si>
    <t>91,49</t>
  </si>
  <si>
    <t>109,63</t>
  </si>
  <si>
    <t>77,88</t>
  </si>
  <si>
    <t>86,39</t>
  </si>
  <si>
    <t>101,68</t>
  </si>
  <si>
    <t>150,00</t>
  </si>
  <si>
    <t>81,21</t>
  </si>
  <si>
    <t>108,40</t>
  </si>
  <si>
    <t>102,50</t>
  </si>
  <si>
    <t>103,30</t>
  </si>
  <si>
    <t>1.002,00</t>
  </si>
  <si>
    <t>113,60</t>
  </si>
  <si>
    <t>77,48</t>
  </si>
  <si>
    <t>4,30</t>
  </si>
  <si>
    <t>56,08</t>
  </si>
  <si>
    <t>-0,92</t>
  </si>
  <si>
    <t>117,76</t>
  </si>
  <si>
    <t>3,64</t>
  </si>
  <si>
    <t>100,17</t>
  </si>
  <si>
    <t>111,00</t>
  </si>
  <si>
    <t>126,35</t>
  </si>
  <si>
    <t>88,01</t>
  </si>
  <si>
    <t>88,48</t>
  </si>
  <si>
    <t>95,99</t>
  </si>
  <si>
    <t>176,80</t>
  </si>
  <si>
    <t>93,93</t>
  </si>
  <si>
    <t>1,20</t>
  </si>
  <si>
    <t>-6,98</t>
  </si>
  <si>
    <t>97,45</t>
  </si>
  <si>
    <t>86,49</t>
  </si>
  <si>
    <t>80,58</t>
  </si>
  <si>
    <t>105,50</t>
  </si>
  <si>
    <t>94,55</t>
  </si>
  <si>
    <t>91,55</t>
  </si>
  <si>
    <t>77,21</t>
  </si>
  <si>
    <t>1.050,00</t>
  </si>
  <si>
    <t>80,06</t>
  </si>
  <si>
    <t>71,98</t>
  </si>
  <si>
    <t>92,63</t>
  </si>
  <si>
    <t>113,00</t>
  </si>
  <si>
    <t>90,33</t>
  </si>
  <si>
    <t>73,49</t>
  </si>
  <si>
    <t>88,40</t>
  </si>
  <si>
    <t>77,65</t>
  </si>
  <si>
    <t>8,28</t>
  </si>
  <si>
    <t>105,75</t>
  </si>
  <si>
    <t>-2,35</t>
  </si>
  <si>
    <t>104,20</t>
  </si>
  <si>
    <t>135,01</t>
  </si>
  <si>
    <t>-1,24</t>
  </si>
  <si>
    <t>100,92</t>
  </si>
  <si>
    <t>94,00</t>
  </si>
  <si>
    <t>3,18</t>
  </si>
  <si>
    <t>107,49</t>
  </si>
  <si>
    <t>83,30</t>
  </si>
  <si>
    <t>-0,95</t>
  </si>
  <si>
    <t>87,00</t>
  </si>
  <si>
    <t>96,47</t>
  </si>
  <si>
    <t>9,96</t>
  </si>
  <si>
    <t>109,35</t>
  </si>
  <si>
    <t>74,82</t>
  </si>
  <si>
    <t>-0,90</t>
  </si>
  <si>
    <t>50,44</t>
  </si>
  <si>
    <t>76,13</t>
  </si>
  <si>
    <t>-1,63</t>
  </si>
  <si>
    <t>99,45</t>
  </si>
  <si>
    <t>78,00</t>
  </si>
  <si>
    <t>31,08</t>
  </si>
  <si>
    <t>0,77</t>
  </si>
  <si>
    <t>129,72</t>
  </si>
  <si>
    <t>57,59</t>
  </si>
  <si>
    <t>65,19</t>
  </si>
  <si>
    <t>58,44</t>
  </si>
  <si>
    <t>-9,40</t>
  </si>
  <si>
    <t>76,60</t>
  </si>
  <si>
    <t>37,20</t>
  </si>
  <si>
    <t>94,34</t>
  </si>
  <si>
    <t>117,51</t>
  </si>
  <si>
    <t>51,32</t>
  </si>
  <si>
    <t>91,38</t>
  </si>
  <si>
    <t>-2,26</t>
  </si>
  <si>
    <t>1,69</t>
  </si>
  <si>
    <t>56,84</t>
  </si>
  <si>
    <t>0,16</t>
  </si>
  <si>
    <t>86,29</t>
  </si>
  <si>
    <t>40,58</t>
  </si>
  <si>
    <t>75,45</t>
  </si>
  <si>
    <t>-1,49</t>
  </si>
  <si>
    <t>100,79</t>
  </si>
  <si>
    <t>3,91</t>
  </si>
  <si>
    <t>94,73</t>
  </si>
  <si>
    <t>88,85</t>
  </si>
  <si>
    <t>102,95</t>
  </si>
  <si>
    <t>12,33</t>
  </si>
  <si>
    <t>55,81</t>
  </si>
  <si>
    <t>67,49</t>
  </si>
  <si>
    <t>94,60</t>
  </si>
  <si>
    <t>106,00</t>
  </si>
  <si>
    <t>87,25</t>
  </si>
  <si>
    <t>70,50</t>
  </si>
  <si>
    <t>77,16</t>
  </si>
  <si>
    <t>1,96</t>
  </si>
  <si>
    <t>69,50</t>
  </si>
  <si>
    <t>-4,11</t>
  </si>
  <si>
    <t>500,13</t>
  </si>
  <si>
    <t>-10,69</t>
  </si>
  <si>
    <t>115,00</t>
  </si>
  <si>
    <t>1.156,93</t>
  </si>
  <si>
    <t>1,39</t>
  </si>
  <si>
    <t>45,42</t>
  </si>
  <si>
    <t>87,50</t>
  </si>
  <si>
    <t>-3,29</t>
  </si>
  <si>
    <t>103,10</t>
  </si>
  <si>
    <t>9,75</t>
  </si>
  <si>
    <t>6,36</t>
  </si>
  <si>
    <t>2,42</t>
  </si>
  <si>
    <t>101,30</t>
  </si>
  <si>
    <t>121,01</t>
  </si>
  <si>
    <t>121,98</t>
  </si>
  <si>
    <t>100,70</t>
  </si>
  <si>
    <t>10,43</t>
  </si>
  <si>
    <t>99,65</t>
  </si>
  <si>
    <t>82,84</t>
  </si>
  <si>
    <t>98,02</t>
  </si>
  <si>
    <t>78,40</t>
  </si>
  <si>
    <t>79,22</t>
  </si>
  <si>
    <t>80,70</t>
  </si>
  <si>
    <t>2,15</t>
  </si>
  <si>
    <t>106,45</t>
  </si>
  <si>
    <t>51,46</t>
  </si>
  <si>
    <t>863,00</t>
  </si>
  <si>
    <t>19,01</t>
  </si>
  <si>
    <t>98,05</t>
  </si>
  <si>
    <t>91,50</t>
  </si>
  <si>
    <t>0,55</t>
  </si>
  <si>
    <t>90,93</t>
  </si>
  <si>
    <t>100,96</t>
  </si>
  <si>
    <t>92,18</t>
  </si>
  <si>
    <t>64,76</t>
  </si>
  <si>
    <t>79,70</t>
  </si>
  <si>
    <t>1.198,95</t>
  </si>
  <si>
    <t>CXCE11B</t>
  </si>
  <si>
    <t>45,80</t>
  </si>
  <si>
    <t>BBOV11</t>
  </si>
  <si>
    <t>55,25</t>
  </si>
  <si>
    <t>BBSD11</t>
  </si>
  <si>
    <t>IBOB11</t>
  </si>
  <si>
    <t>85,33</t>
  </si>
  <si>
    <t>ESGB11</t>
  </si>
  <si>
    <t>101,62</t>
  </si>
  <si>
    <t>SPXB11</t>
  </si>
  <si>
    <t>10,27</t>
  </si>
  <si>
    <t>GENB11</t>
  </si>
  <si>
    <t>8,46</t>
  </si>
  <si>
    <t>SMAB11</t>
  </si>
  <si>
    <t>8,15</t>
  </si>
  <si>
    <t>XBOV11</t>
  </si>
  <si>
    <t>105,73</t>
  </si>
  <si>
    <t>BOVB11</t>
  </si>
  <si>
    <t>BITH11</t>
  </si>
  <si>
    <t>48,65</t>
  </si>
  <si>
    <t>-2,72</t>
  </si>
  <si>
    <t>HASH11</t>
  </si>
  <si>
    <t>36,10</t>
  </si>
  <si>
    <t>-5,02</t>
  </si>
  <si>
    <t>ETHE11</t>
  </si>
  <si>
    <t>39,89</t>
  </si>
  <si>
    <t>-11,14</t>
  </si>
  <si>
    <t>TECB11</t>
  </si>
  <si>
    <t>5,46</t>
  </si>
  <si>
    <t>USTK11</t>
  </si>
  <si>
    <t>WRLD11</t>
  </si>
  <si>
    <t>SMAL11</t>
  </si>
  <si>
    <t>108,86</t>
  </si>
  <si>
    <t>BOVA11</t>
  </si>
  <si>
    <t>104,08</t>
  </si>
  <si>
    <t>-0,59</t>
  </si>
  <si>
    <t>BRAX11</t>
  </si>
  <si>
    <t>90,58</t>
  </si>
  <si>
    <t>ECOO11</t>
  </si>
  <si>
    <t>95,38</t>
  </si>
  <si>
    <t>IVVB11</t>
  </si>
  <si>
    <t>262,30</t>
  </si>
  <si>
    <t>BOVV11</t>
  </si>
  <si>
    <t>108,81</t>
  </si>
  <si>
    <t>DIVO11</t>
  </si>
  <si>
    <t>65,40</t>
  </si>
  <si>
    <t>FIND11</t>
  </si>
  <si>
    <t>95,55</t>
  </si>
  <si>
    <t>GOVE11</t>
  </si>
  <si>
    <t>47,42</t>
  </si>
  <si>
    <t>MATB11</t>
  </si>
  <si>
    <t>61,03</t>
  </si>
  <si>
    <t>ISUS11</t>
  </si>
  <si>
    <t>35,90</t>
  </si>
  <si>
    <t>HTEK11</t>
  </si>
  <si>
    <t>51,79</t>
  </si>
  <si>
    <t>DNAI11</t>
  </si>
  <si>
    <t>MILL11</t>
  </si>
  <si>
    <t>51,74</t>
  </si>
  <si>
    <t>-0,63</t>
  </si>
  <si>
    <t>TECK11</t>
  </si>
  <si>
    <t>47,30</t>
  </si>
  <si>
    <t>PIBB11</t>
  </si>
  <si>
    <t>190,03</t>
  </si>
  <si>
    <t>REVE11</t>
  </si>
  <si>
    <t>53,49</t>
  </si>
  <si>
    <t>-3,43</t>
  </si>
  <si>
    <t>YDRO11</t>
  </si>
  <si>
    <t>45,97</t>
  </si>
  <si>
    <t>SHOT11</t>
  </si>
  <si>
    <t>SPXI11</t>
  </si>
  <si>
    <t>257,66</t>
  </si>
  <si>
    <t>SMAC11</t>
  </si>
  <si>
    <t>QBTC11</t>
  </si>
  <si>
    <t>13,00</t>
  </si>
  <si>
    <t>QETH11</t>
  </si>
  <si>
    <t>10,20</t>
  </si>
  <si>
    <t>-6,34</t>
  </si>
  <si>
    <t>SAET11</t>
  </si>
  <si>
    <t>BOVX11</t>
  </si>
  <si>
    <t>10,79</t>
  </si>
  <si>
    <t>XFIX11</t>
  </si>
  <si>
    <t>9,83</t>
  </si>
  <si>
    <t>GOLD11</t>
  </si>
  <si>
    <t>10,78</t>
  </si>
  <si>
    <t>1,22</t>
  </si>
  <si>
    <t>ACWI11</t>
  </si>
  <si>
    <t>11,10</t>
  </si>
  <si>
    <t>ASIA11</t>
  </si>
  <si>
    <t>XINA11</t>
  </si>
  <si>
    <t>8,43</t>
  </si>
  <si>
    <t>EURP11</t>
  </si>
  <si>
    <t>EMEG11</t>
  </si>
  <si>
    <t>9,53</t>
  </si>
  <si>
    <t>NASD11</t>
  </si>
  <si>
    <t>XMAL11</t>
  </si>
  <si>
    <t>-1,75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</si>
</sst>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R$&quot;* #,##0.00_-;\-&quot;R$&quot;* #,##0.00_-;_-&quot;R$&quot;* &quot;-&quot;??_-;_-@_-"/>
    <numFmt numFmtId="165" formatCode="&quot;R$ &quot;#,##0.00"/>
    <numFmt numFmtId="166" formatCode="_-[$R$-416]\ * #,##0.00_-;\-[$R$-416]\ * #,##0.00_-;_-[$R$-416]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C000"/>
      <name val="Roboto Light"/>
    </font>
    <font>
      <sz val="14"/>
      <name val="Roboto Light"/>
    </font>
    <font>
      <sz val="12"/>
      <color theme="1"/>
      <name val="Roboto Light"/>
    </font>
    <font>
      <b/>
      <sz val="12"/>
      <name val="Roboto Light"/>
    </font>
    <font>
      <sz val="11"/>
      <color theme="1"/>
      <name val="Roboto Light"/>
    </font>
    <font>
      <sz val="12"/>
      <name val="Roboto Light"/>
    </font>
    <font>
      <b/>
      <sz val="18"/>
      <color rgb="FF37B677"/>
      <name val="Roboto Light"/>
    </font>
    <font>
      <b/>
      <sz val="12"/>
      <color theme="1"/>
      <name val="Roboto Light"/>
    </font>
    <font>
      <sz val="8"/>
      <name val="Calibri"/>
      <family val="2"/>
      <scheme val="minor"/>
    </font>
    <font>
      <b/>
      <sz val="18"/>
      <color rgb="FFEED6D6"/>
      <name val="Roboto Light"/>
    </font>
    <font>
      <b/>
      <sz val="18"/>
      <color rgb="FFF3DBBB"/>
      <name val="Roboto Light"/>
    </font>
    <font>
      <sz val="11"/>
      <color theme="0"/>
      <name val="Roboto Light"/>
    </font>
    <font>
      <sz val="11"/>
      <name val="Roboto Light"/>
    </font>
    <font>
      <b/>
      <sz val="11"/>
      <color theme="1"/>
      <name val="Roboto Light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8D8C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4D4D"/>
        <bgColor indexed="64"/>
      </patternFill>
    </fill>
    <fill>
      <patternFill patternType="solid">
        <fgColor rgb="FFDC953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Border="1"/>
    <xf numFmtId="0" fontId="6" fillId="0" borderId="0" xfId="0" applyFont="1"/>
    <xf numFmtId="0" fontId="2" fillId="2" borderId="0" xfId="0" applyFont="1" applyFill="1" applyBorder="1" applyAlignment="1"/>
    <xf numFmtId="0" fontId="6" fillId="0" borderId="0" xfId="0" applyFont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165" fontId="5" fillId="3" borderId="0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2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4" fillId="0" borderId="0" xfId="2" applyFont="1" applyBorder="1" applyAlignment="1">
      <alignment horizontal="center" vertical="center"/>
    </xf>
    <xf numFmtId="0" fontId="0" fillId="0" borderId="0" xfId="0" applyNumberFormat="1"/>
    <xf numFmtId="164" fontId="4" fillId="5" borderId="0" xfId="2" applyFont="1" applyFill="1" applyBorder="1" applyAlignment="1">
      <alignment horizontal="center" vertical="center"/>
    </xf>
    <xf numFmtId="4" fontId="4" fillId="6" borderId="0" xfId="0" applyNumberFormat="1" applyFont="1" applyFill="1" applyBorder="1" applyAlignment="1">
      <alignment horizontal="center" vertical="center"/>
    </xf>
    <xf numFmtId="0" fontId="6" fillId="5" borderId="0" xfId="0" applyFont="1" applyFill="1" applyBorder="1"/>
    <xf numFmtId="0" fontId="6" fillId="5" borderId="0" xfId="0" applyFont="1" applyFill="1"/>
    <xf numFmtId="0" fontId="6" fillId="5" borderId="0" xfId="0" applyFont="1" applyFill="1" applyAlignment="1">
      <alignment horizontal="center"/>
    </xf>
    <xf numFmtId="165" fontId="4" fillId="5" borderId="0" xfId="0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165" fontId="5" fillId="7" borderId="0" xfId="0" applyNumberFormat="1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0" xfId="0" applyFont="1" applyFill="1"/>
    <xf numFmtId="0" fontId="6" fillId="7" borderId="0" xfId="0" applyFont="1" applyFill="1" applyBorder="1"/>
    <xf numFmtId="0" fontId="6" fillId="7" borderId="0" xfId="0" applyFont="1" applyFill="1" applyAlignment="1">
      <alignment horizontal="center"/>
    </xf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center"/>
    </xf>
    <xf numFmtId="0" fontId="3" fillId="5" borderId="0" xfId="0" applyFont="1" applyFill="1" applyBorder="1"/>
    <xf numFmtId="9" fontId="6" fillId="5" borderId="0" xfId="0" applyNumberFormat="1" applyFont="1" applyFill="1" applyBorder="1"/>
    <xf numFmtId="9" fontId="6" fillId="5" borderId="0" xfId="0" applyNumberFormat="1" applyFont="1" applyFill="1"/>
    <xf numFmtId="9" fontId="13" fillId="0" borderId="0" xfId="0" applyNumberFormat="1" applyFont="1" applyFill="1" applyBorder="1"/>
    <xf numFmtId="0" fontId="13" fillId="5" borderId="0" xfId="0" applyFont="1" applyFill="1" applyAlignment="1">
      <alignment horizontal="right"/>
    </xf>
    <xf numFmtId="166" fontId="13" fillId="5" borderId="0" xfId="0" applyNumberFormat="1" applyFont="1" applyFill="1"/>
    <xf numFmtId="9" fontId="13" fillId="0" borderId="0" xfId="1" applyFont="1" applyAlignment="1">
      <alignment horizontal="left"/>
    </xf>
    <xf numFmtId="0" fontId="14" fillId="5" borderId="0" xfId="0" applyFont="1" applyFill="1"/>
    <xf numFmtId="0" fontId="13" fillId="5" borderId="0" xfId="0" applyFont="1" applyFill="1"/>
    <xf numFmtId="9" fontId="13" fillId="5" borderId="0" xfId="0" applyNumberFormat="1" applyFont="1" applyFill="1"/>
    <xf numFmtId="9" fontId="15" fillId="5" borderId="0" xfId="0" applyNumberFormat="1" applyFont="1" applyFill="1" applyBorder="1"/>
    <xf numFmtId="4" fontId="5" fillId="3" borderId="0" xfId="0" applyNumberFormat="1" applyFont="1" applyFill="1" applyBorder="1" applyAlignment="1">
      <alignment horizontal="center" vertical="center"/>
    </xf>
    <xf numFmtId="4" fontId="4" fillId="6" borderId="0" xfId="2" applyNumberFormat="1" applyFont="1" applyFill="1" applyBorder="1" applyAlignment="1">
      <alignment horizontal="center" vertical="center"/>
    </xf>
    <xf numFmtId="4" fontId="4" fillId="5" borderId="0" xfId="2" applyNumberFormat="1" applyFont="1" applyFill="1" applyBorder="1" applyAlignment="1">
      <alignment horizontal="center" vertical="center"/>
    </xf>
    <xf numFmtId="4" fontId="4" fillId="6" borderId="0" xfId="3" applyNumberFormat="1" applyFont="1" applyFill="1" applyBorder="1" applyAlignment="1">
      <alignment horizontal="center" vertical="center"/>
    </xf>
    <xf numFmtId="4" fontId="4" fillId="0" borderId="0" xfId="1" applyNumberFormat="1" applyFont="1" applyBorder="1" applyAlignment="1">
      <alignment horizontal="center" vertical="center"/>
    </xf>
    <xf numFmtId="4" fontId="5" fillId="3" borderId="0" xfId="1" applyNumberFormat="1" applyFont="1" applyFill="1" applyBorder="1" applyAlignment="1">
      <alignment horizontal="center" vertical="center"/>
    </xf>
    <xf numFmtId="4" fontId="7" fillId="0" borderId="0" xfId="1" applyNumberFormat="1" applyFont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/>
    </xf>
    <xf numFmtId="2" fontId="5" fillId="3" borderId="0" xfId="0" applyNumberFormat="1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4" fillId="6" borderId="0" xfId="0" applyNumberFormat="1" applyFont="1" applyFill="1" applyBorder="1" applyAlignment="1" applyProtection="1">
      <alignment horizontal="center" vertical="center"/>
      <protection locked="0"/>
    </xf>
    <xf numFmtId="4" fontId="4" fillId="0" borderId="0" xfId="2" applyNumberFormat="1" applyFont="1" applyBorder="1" applyAlignment="1" applyProtection="1">
      <alignment horizontal="center" vertical="center"/>
      <protection locked="0"/>
    </xf>
    <xf numFmtId="4" fontId="4" fillId="6" borderId="0" xfId="0" applyNumberFormat="1" applyFont="1" applyFill="1" applyBorder="1" applyAlignment="1" applyProtection="1">
      <alignment horizontal="center" vertical="center"/>
      <protection locked="0"/>
    </xf>
    <xf numFmtId="164" fontId="4" fillId="5" borderId="0" xfId="2" applyFont="1" applyFill="1" applyBorder="1" applyAlignment="1" applyProtection="1">
      <alignment horizontal="center" vertical="center"/>
      <protection hidden="1"/>
    </xf>
    <xf numFmtId="0" fontId="9" fillId="7" borderId="0" xfId="0" applyFont="1" applyFill="1" applyBorder="1" applyAlignment="1" applyProtection="1">
      <alignment horizontal="center" vertical="center"/>
      <protection locked="0"/>
    </xf>
    <xf numFmtId="165" fontId="5" fillId="7" borderId="0" xfId="0" applyNumberFormat="1" applyFont="1" applyFill="1" applyBorder="1" applyAlignment="1" applyProtection="1">
      <alignment horizontal="center" vertical="center"/>
      <protection locked="0"/>
    </xf>
    <xf numFmtId="9" fontId="15" fillId="5" borderId="0" xfId="0" applyNumberFormat="1" applyFont="1" applyFill="1" applyBorder="1" applyProtection="1">
      <protection locked="0"/>
    </xf>
    <xf numFmtId="165" fontId="4" fillId="5" borderId="0" xfId="0" applyNumberFormat="1" applyFont="1" applyFill="1" applyBorder="1" applyAlignment="1" applyProtection="1">
      <alignment horizontal="center" vertical="center"/>
    </xf>
    <xf numFmtId="4" fontId="4" fillId="6" borderId="0" xfId="0" applyNumberFormat="1" applyFont="1" applyFill="1" applyBorder="1" applyAlignment="1" applyProtection="1">
      <alignment horizontal="center" vertical="center"/>
      <protection locked="0"/>
    </xf>
    <xf numFmtId="165" fontId="5" fillId="7" borderId="0" xfId="0" applyNumberFormat="1" applyFont="1" applyFill="1" applyBorder="1" applyAlignment="1" applyProtection="1">
      <alignment horizontal="center" vertical="center"/>
      <protection locked="0"/>
    </xf>
    <xf numFmtId="4" fontId="5" fillId="3" borderId="0" xfId="1" applyNumberFormat="1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 vertical="center"/>
    </xf>
    <xf numFmtId="4" fontId="4" fillId="6" borderId="0" xfId="2" applyNumberFormat="1" applyFont="1" applyFill="1" applyBorder="1" applyAlignment="1" applyProtection="1">
      <alignment horizontal="center" vertical="center"/>
      <protection locked="0"/>
    </xf>
    <xf numFmtId="4" fontId="4" fillId="5" borderId="0" xfId="3" applyNumberFormat="1" applyFont="1" applyFill="1" applyBorder="1" applyAlignment="1" applyProtection="1">
      <alignment horizontal="center" vertical="center"/>
      <protection locked="0"/>
    </xf>
    <xf numFmtId="4" fontId="4" fillId="6" borderId="0" xfId="2" applyNumberFormat="1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2" fillId="9" borderId="0" xfId="0" applyFont="1" applyFill="1" applyBorder="1" applyAlignment="1">
      <alignment horizontal="center" vertical="center" wrapText="1"/>
    </xf>
    <xf numFmtId="0" fontId="12" fillId="9" borderId="0" xfId="0" applyFont="1" applyFill="1" applyBorder="1" applyAlignment="1">
      <alignment horizontal="center" vertical="center"/>
    </xf>
  </cellXfs>
  <cellStyles count="4">
    <cellStyle name="Moeda" xfId="2" builtinId="4"/>
    <cellStyle name="Normal" xfId="0" builtinId="0"/>
    <cellStyle name="Percentagem" xfId="1" builtinId="5"/>
    <cellStyle name="Vírgula" xfId="3" builtinId="3"/>
  </cellStyles>
  <dxfs count="4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0"/>
      </font>
    </dxf>
    <dxf>
      <font>
        <color rgb="FFA8D8C1"/>
      </font>
      <fill>
        <patternFill>
          <bgColor rgb="FFA8D8C1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A8D8C1"/>
      </font>
      <fill>
        <patternFill>
          <bgColor rgb="FFA8D8C1"/>
        </patternFill>
      </fill>
    </dxf>
    <dxf>
      <font>
        <color theme="0"/>
      </font>
    </dxf>
    <dxf>
      <font>
        <color rgb="FFA8D8C1"/>
      </font>
      <fill>
        <patternFill>
          <bgColor rgb="FFA8D8C1"/>
        </patternFill>
      </fill>
    </dxf>
    <dxf>
      <font>
        <color rgb="FF9C0006"/>
      </font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2D888"/>
      <color rgb="FF2C822A"/>
      <color rgb="FFA8D8C1"/>
      <color rgb="FF820000"/>
      <color rgb="FFB64D4D"/>
      <color rgb="FF262626"/>
      <color rgb="FFC0C0C0"/>
      <color rgb="FFF3DBBB"/>
      <color rgb="FFDC9535"/>
      <color rgb="FFEED6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Renda Fixa</c:v>
          </c:tx>
          <c:spPr>
            <a:gradFill>
              <a:gsLst>
                <a:gs pos="0">
                  <a:srgbClr val="A8D8C1">
                    <a:alpha val="70000"/>
                  </a:srgbClr>
                </a:gs>
                <a:gs pos="100000">
                  <a:schemeClr val="accent6">
                    <a:lumMod val="50000"/>
                    <a:alpha val="45000"/>
                  </a:schemeClr>
                </a:gs>
              </a:gsLst>
              <a:lin ang="5400000" scaled="1"/>
            </a:gradFill>
            <a:ln>
              <a:noFill/>
            </a:ln>
            <a:effectLst>
              <a:glow>
                <a:schemeClr val="accent1">
                  <a:alpha val="40000"/>
                </a:schemeClr>
              </a:glow>
              <a:softEdge rad="0"/>
            </a:effectLst>
          </c:spPr>
          <c:invertIfNegative val="0"/>
          <c:val>
            <c:numRef>
              <c:f>Investimentos!$C$92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3E-4BD1-8E62-AB82B3EA21ED}"/>
            </c:ext>
          </c:extLst>
        </c:ser>
        <c:ser>
          <c:idx val="2"/>
          <c:order val="1"/>
          <c:tx>
            <c:v>Renda Variável</c:v>
          </c:tx>
          <c:spPr>
            <a:gradFill>
              <a:gsLst>
                <a:gs pos="0">
                  <a:srgbClr val="B64D4D">
                    <a:alpha val="62000"/>
                  </a:srgbClr>
                </a:gs>
                <a:gs pos="100000">
                  <a:srgbClr val="820000">
                    <a:alpha val="51000"/>
                  </a:srgbClr>
                </a:gs>
              </a:gsLst>
              <a:lin ang="5400000" scaled="1"/>
            </a:gradFill>
            <a:ln w="0">
              <a:noFill/>
            </a:ln>
            <a:effectLst/>
          </c:spPr>
          <c:invertIfNegative val="0"/>
          <c:val>
            <c:numRef>
              <c:f>Investimentos!$C$93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3E-4BD1-8E62-AB82B3EA2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09037615"/>
        <c:axId val="609034703"/>
      </c:barChart>
      <c:barChart>
        <c:barDir val="col"/>
        <c:grouping val="clustered"/>
        <c:varyColors val="0"/>
        <c:ser>
          <c:idx val="0"/>
          <c:order val="2"/>
          <c:tx>
            <c:strRef>
              <c:f>Investimentos!$P$101</c:f>
              <c:strCache>
                <c:ptCount val="1"/>
                <c:pt idx="0">
                  <c:v>100%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3E-4BD1-8E62-AB82B3EA21ED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673E-4BD1-8E62-AB82B3EA2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76370943"/>
        <c:axId val="711470831"/>
      </c:barChart>
      <c:catAx>
        <c:axId val="609037615"/>
        <c:scaling>
          <c:orientation val="minMax"/>
        </c:scaling>
        <c:delete val="1"/>
        <c:axPos val="b"/>
        <c:majorTickMark val="none"/>
        <c:minorTickMark val="none"/>
        <c:tickLblPos val="nextTo"/>
        <c:crossAx val="609034703"/>
        <c:crosses val="autoZero"/>
        <c:auto val="1"/>
        <c:lblAlgn val="ctr"/>
        <c:lblOffset val="100"/>
        <c:noMultiLvlLbl val="0"/>
      </c:catAx>
      <c:valAx>
        <c:axId val="60903470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609037615"/>
        <c:crosses val="autoZero"/>
        <c:crossBetween val="between"/>
      </c:valAx>
      <c:valAx>
        <c:axId val="711470831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076370943"/>
        <c:crosses val="max"/>
        <c:crossBetween val="between"/>
      </c:valAx>
      <c:catAx>
        <c:axId val="2076370943"/>
        <c:scaling>
          <c:orientation val="minMax"/>
        </c:scaling>
        <c:delete val="1"/>
        <c:axPos val="b"/>
        <c:majorTickMark val="out"/>
        <c:minorTickMark val="none"/>
        <c:tickLblPos val="nextTo"/>
        <c:crossAx val="7114708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Renda Fixa</c:v>
          </c:tx>
          <c:spPr>
            <a:gradFill>
              <a:gsLst>
                <a:gs pos="0">
                  <a:srgbClr val="A8D8C1">
                    <a:alpha val="70000"/>
                  </a:srgbClr>
                </a:gs>
                <a:gs pos="100000">
                  <a:schemeClr val="accent6">
                    <a:lumMod val="50000"/>
                    <a:alpha val="45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val>
            <c:numRef>
              <c:f>Investimentos!$I$92</c:f>
              <c:numCache>
                <c:formatCode>0%</c:formatCode>
                <c:ptCount val="1"/>
                <c:pt idx="0">
                  <c:v>0.25521727644961034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1-4EEB-B9C8-699CC08DF973}"/>
            </c:ext>
          </c:extLst>
        </c:ser>
        <c:ser>
          <c:idx val="2"/>
          <c:order val="1"/>
          <c:tx>
            <c:v>Renda Variável</c:v>
          </c:tx>
          <c:spPr>
            <a:gradFill>
              <a:gsLst>
                <a:gs pos="0">
                  <a:srgbClr val="B64D4D">
                    <a:alpha val="62000"/>
                  </a:srgbClr>
                </a:gs>
                <a:gs pos="100000">
                  <a:srgbClr val="820000">
                    <a:alpha val="51000"/>
                  </a:srgbClr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val>
            <c:numRef>
              <c:f>Investimentos!$I$93</c:f>
              <c:numCache>
                <c:formatCode>0%</c:formatCode>
                <c:ptCount val="1"/>
                <c:pt idx="0">
                  <c:v>0.74478272355038966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81-4EEB-B9C8-699CC08DF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09037615"/>
        <c:axId val="609034703"/>
      </c:barChart>
      <c:barChart>
        <c:barDir val="col"/>
        <c:grouping val="clustered"/>
        <c:varyColors val="0"/>
        <c:ser>
          <c:idx val="0"/>
          <c:order val="2"/>
          <c:tx>
            <c:strRef>
              <c:f>Investimentos!$P$101</c:f>
              <c:strCache>
                <c:ptCount val="1"/>
                <c:pt idx="0">
                  <c:v>100%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D81-4EEB-B9C8-699CC08DF973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DD81-4EEB-B9C8-699CC08DF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16737151"/>
        <c:axId val="713336767"/>
      </c:barChart>
      <c:catAx>
        <c:axId val="609037615"/>
        <c:scaling>
          <c:orientation val="minMax"/>
        </c:scaling>
        <c:delete val="1"/>
        <c:axPos val="b"/>
        <c:majorTickMark val="none"/>
        <c:minorTickMark val="none"/>
        <c:tickLblPos val="nextTo"/>
        <c:crossAx val="609034703"/>
        <c:crosses val="autoZero"/>
        <c:auto val="1"/>
        <c:lblAlgn val="ctr"/>
        <c:lblOffset val="100"/>
        <c:noMultiLvlLbl val="0"/>
      </c:catAx>
      <c:valAx>
        <c:axId val="60903470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609037615"/>
        <c:crosses val="autoZero"/>
        <c:crossBetween val="between"/>
      </c:valAx>
      <c:valAx>
        <c:axId val="713336767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616737151"/>
        <c:crosses val="max"/>
        <c:crossBetween val="between"/>
      </c:valAx>
      <c:catAx>
        <c:axId val="616737151"/>
        <c:scaling>
          <c:orientation val="minMax"/>
        </c:scaling>
        <c:delete val="1"/>
        <c:axPos val="b"/>
        <c:majorTickMark val="out"/>
        <c:minorTickMark val="none"/>
        <c:tickLblPos val="nextTo"/>
        <c:crossAx val="7133367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233712</xdr:colOff>
      <xdr:row>94</xdr:row>
      <xdr:rowOff>37462</xdr:rowOff>
    </xdr:from>
    <xdr:to>
      <xdr:col>6</xdr:col>
      <xdr:colOff>179293</xdr:colOff>
      <xdr:row>109</xdr:row>
      <xdr:rowOff>48403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C08D05D-F88B-4550-9B7B-A1C689A5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3712" y="21810491"/>
          <a:ext cx="8114669" cy="2868441"/>
        </a:xfrm>
        <a:prstGeom prst="rect">
          <a:avLst/>
        </a:prstGeom>
      </xdr:spPr>
    </xdr:pic>
    <xdr:clientData/>
  </xdr:twoCellAnchor>
  <xdr:twoCellAnchor>
    <xdr:from>
      <xdr:col>0</xdr:col>
      <xdr:colOff>528725</xdr:colOff>
      <xdr:row>88</xdr:row>
      <xdr:rowOff>12427</xdr:rowOff>
    </xdr:from>
    <xdr:to>
      <xdr:col>2</xdr:col>
      <xdr:colOff>231913</xdr:colOff>
      <xdr:row>90</xdr:row>
      <xdr:rowOff>189321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366CBA8E-25D7-478A-9B79-9A8CFCECB947}"/>
            </a:ext>
          </a:extLst>
        </xdr:cNvPr>
        <xdr:cNvSpPr txBox="1"/>
      </xdr:nvSpPr>
      <xdr:spPr>
        <a:xfrm>
          <a:off x="528725" y="20992827"/>
          <a:ext cx="1595488" cy="5578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800" b="1">
              <a:latin typeface="+mj-lt"/>
            </a:rPr>
            <a:t>Alocação Ideal:</a:t>
          </a:r>
        </a:p>
      </xdr:txBody>
    </xdr:sp>
    <xdr:clientData/>
  </xdr:twoCellAnchor>
  <xdr:twoCellAnchor>
    <xdr:from>
      <xdr:col>0</xdr:col>
      <xdr:colOff>491492</xdr:colOff>
      <xdr:row>95</xdr:row>
      <xdr:rowOff>136922</xdr:rowOff>
    </xdr:from>
    <xdr:to>
      <xdr:col>6</xdr:col>
      <xdr:colOff>256189</xdr:colOff>
      <xdr:row>109</xdr:row>
      <xdr:rowOff>127398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EA8FC57-C3CD-4106-8C3F-D2525E12E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385688</xdr:colOff>
      <xdr:row>94</xdr:row>
      <xdr:rowOff>35996</xdr:rowOff>
    </xdr:from>
    <xdr:to>
      <xdr:col>14</xdr:col>
      <xdr:colOff>900696</xdr:colOff>
      <xdr:row>109</xdr:row>
      <xdr:rowOff>46937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11D45534-281A-4B5C-8A72-18FC9D9F5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9088" y="21895871"/>
          <a:ext cx="8115958" cy="2868441"/>
        </a:xfrm>
        <a:prstGeom prst="rect">
          <a:avLst/>
        </a:prstGeom>
      </xdr:spPr>
    </xdr:pic>
    <xdr:clientData/>
  </xdr:twoCellAnchor>
  <xdr:twoCellAnchor>
    <xdr:from>
      <xdr:col>6</xdr:col>
      <xdr:colOff>693898</xdr:colOff>
      <xdr:row>88</xdr:row>
      <xdr:rowOff>6581</xdr:rowOff>
    </xdr:from>
    <xdr:to>
      <xdr:col>8</xdr:col>
      <xdr:colOff>773202</xdr:colOff>
      <xdr:row>90</xdr:row>
      <xdr:rowOff>183475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D0E55DFA-57FD-4219-9534-52341AE7A5E4}"/>
            </a:ext>
          </a:extLst>
        </xdr:cNvPr>
        <xdr:cNvSpPr txBox="1"/>
      </xdr:nvSpPr>
      <xdr:spPr>
        <a:xfrm>
          <a:off x="8835702" y="20787646"/>
          <a:ext cx="1702696" cy="5578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800" b="1">
              <a:latin typeface="+mj-lt"/>
            </a:rPr>
            <a:t>Alocação Atual:</a:t>
          </a:r>
        </a:p>
      </xdr:txBody>
    </xdr:sp>
    <xdr:clientData/>
  </xdr:twoCellAnchor>
  <xdr:twoCellAnchor>
    <xdr:from>
      <xdr:col>6</xdr:col>
      <xdr:colOff>647699</xdr:colOff>
      <xdr:row>95</xdr:row>
      <xdr:rowOff>142875</xdr:rowOff>
    </xdr:from>
    <xdr:to>
      <xdr:col>14</xdr:col>
      <xdr:colOff>979715</xdr:colOff>
      <xdr:row>109</xdr:row>
      <xdr:rowOff>124811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A1749AB2-6EEE-4C5B-B656-AD19A8E25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1</xdr:row>
      <xdr:rowOff>3509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C3BC879-C40B-4629-A7F7-D75E2D1C7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50727" cy="1399032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E93D03D9-4B72-4940-B6E3-0A1B6842454B}" autoFormatId="16" applyNumberFormats="0" applyBorderFormats="0" applyFontFormats="0" applyPatternFormats="0" applyAlignmentFormats="0" applyWidthHeightFormats="0">
  <queryTableRefresh nextId="7">
    <queryTableFields count="5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DC63EC4-20C9-4CF8-AFD2-AF7285CED969}" name="Table_0" displayName="Table_0" ref="A1:E1022" tableType="queryTable" totalsRowShown="0">
  <autoFilter ref="A1:E1022" xr:uid="{1DC63EC4-20C9-4CF8-AFD2-AF7285CED969}"/>
  <tableColumns count="5">
    <tableColumn id="1" xr3:uid="{F823DE10-53FA-47D7-B0B4-57FBB31F3ECF}" uniqueName="1" name="Column1" queryTableFieldId="1" dataDxfId="3"/>
    <tableColumn id="2" xr3:uid="{B2F7A666-3145-448F-930B-603E003073F5}" uniqueName="2" name="Column2" queryTableFieldId="2"/>
    <tableColumn id="3" xr3:uid="{EE3C93A0-2795-4ED9-8AC8-45928C58FEE9}" uniqueName="3" name="Column3" queryTableFieldId="3" dataDxfId="2"/>
    <tableColumn id="4" xr3:uid="{23987C90-85A1-405C-9885-862272944C31}" uniqueName="4" name="Column4" queryTableFieldId="4" dataDxfId="1"/>
    <tableColumn id="5" xr3:uid="{9582BA87-2E0C-47D4-B78A-E4926E7BBFC0}" uniqueName="5" name="Column5" queryTableFieldId="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68F1-F05C-4817-8144-3A092858AFFA}">
  <dimension ref="A1:XFC166"/>
  <sheetViews>
    <sheetView showGridLines="0" tabSelected="1" zoomScale="70" zoomScaleNormal="70" workbookViewId="0">
      <pane ySplit="1" topLeftCell="A2" activePane="bottomLeft" state="frozen"/>
      <selection pane="bottomLeft" activeCell="D3" sqref="D3"/>
    </sheetView>
  </sheetViews>
  <sheetFormatPr defaultColWidth="8.85546875" defaultRowHeight="0" customHeight="1" zeroHeight="1" x14ac:dyDescent="0.25"/>
  <cols>
    <col min="1" max="1" width="8.85546875" style="8" customWidth="1"/>
    <col min="2" max="2" width="19.42578125" style="24" customWidth="1"/>
    <col min="3" max="3" width="26" style="24" customWidth="1"/>
    <col min="4" max="4" width="30.5703125" style="23" bestFit="1" customWidth="1"/>
    <col min="5" max="5" width="14.5703125" style="25" bestFit="1" customWidth="1"/>
    <col min="6" max="6" width="22.85546875" style="23" customWidth="1"/>
    <col min="7" max="7" width="11" style="23" bestFit="1" customWidth="1"/>
    <col min="8" max="8" width="15" style="23" bestFit="1" customWidth="1"/>
    <col min="9" max="9" width="20.7109375" style="23" bestFit="1" customWidth="1"/>
    <col min="10" max="10" width="9.85546875" style="23" bestFit="1" customWidth="1"/>
    <col min="11" max="11" width="19" style="23" bestFit="1" customWidth="1"/>
    <col min="12" max="12" width="20.140625" style="23" bestFit="1" customWidth="1"/>
    <col min="13" max="13" width="18.28515625" style="23" hidden="1" customWidth="1"/>
    <col min="14" max="15" width="18.28515625" style="23" customWidth="1"/>
    <col min="16" max="16" width="35" style="23" customWidth="1"/>
    <col min="17" max="17" width="17.85546875" style="23" hidden="1" customWidth="1"/>
    <col min="18" max="36" width="0" style="23" hidden="1" customWidth="1"/>
    <col min="37" max="16383" width="8.85546875" style="23" hidden="1" customWidth="1"/>
    <col min="16384" max="16384" width="21.85546875" style="23" hidden="1" customWidth="1"/>
  </cols>
  <sheetData>
    <row r="1" spans="1:17" s="1" customFormat="1" ht="110.25" customHeight="1" x14ac:dyDescent="0.3">
      <c r="A1" s="3"/>
      <c r="B1" s="3"/>
      <c r="C1" s="3"/>
      <c r="D1" s="3"/>
      <c r="E1" s="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s="28" customFormat="1" ht="18.75" x14ac:dyDescent="0.3">
      <c r="A2" s="19"/>
      <c r="B2" s="19"/>
      <c r="C2" s="20"/>
      <c r="D2" s="54" t="s">
        <v>1097</v>
      </c>
      <c r="E2" s="55" t="s">
        <v>0</v>
      </c>
      <c r="F2" s="55" t="s">
        <v>1099</v>
      </c>
      <c r="G2" s="59" t="s">
        <v>1100</v>
      </c>
      <c r="H2" s="59"/>
      <c r="I2" s="59" t="s">
        <v>1350</v>
      </c>
      <c r="J2" s="59"/>
      <c r="K2" s="55" t="s">
        <v>697</v>
      </c>
      <c r="L2" s="55" t="s">
        <v>1155</v>
      </c>
      <c r="M2" s="21"/>
      <c r="N2" s="21"/>
      <c r="O2" s="21"/>
      <c r="P2" s="21"/>
      <c r="Q2" s="21"/>
    </row>
    <row r="3" spans="1:17" s="28" customFormat="1" ht="18.75" x14ac:dyDescent="0.3">
      <c r="A3" s="67" t="s">
        <v>1104</v>
      </c>
      <c r="B3" s="67"/>
      <c r="C3" s="67"/>
      <c r="D3" s="49" t="s">
        <v>1098</v>
      </c>
      <c r="E3" s="50">
        <v>1</v>
      </c>
      <c r="F3" s="51">
        <v>1000</v>
      </c>
      <c r="G3" s="64">
        <f t="shared" ref="G3:G16" si="0">E3*F3</f>
        <v>1000</v>
      </c>
      <c r="H3" s="64"/>
      <c r="I3" s="63">
        <v>2000</v>
      </c>
      <c r="J3" s="63"/>
      <c r="K3" s="14">
        <f t="shared" ref="K3:K16" si="1">I3-(E3*F3)</f>
        <v>1000</v>
      </c>
      <c r="L3" s="43">
        <f t="shared" ref="L3:L16" si="2">IFERROR(K3/(E3*F3)*100,0)</f>
        <v>100</v>
      </c>
      <c r="M3" s="18"/>
      <c r="N3" s="13"/>
      <c r="O3" s="18"/>
      <c r="P3" s="57"/>
      <c r="Q3" s="11"/>
    </row>
    <row r="4" spans="1:17" s="28" customFormat="1" ht="18.75" x14ac:dyDescent="0.3">
      <c r="A4" s="67"/>
      <c r="B4" s="67"/>
      <c r="C4" s="67"/>
      <c r="D4" s="49"/>
      <c r="E4" s="52"/>
      <c r="F4" s="51"/>
      <c r="G4" s="64">
        <f t="shared" si="0"/>
        <v>0</v>
      </c>
      <c r="H4" s="64"/>
      <c r="I4" s="63"/>
      <c r="J4" s="63"/>
      <c r="K4" s="14">
        <f t="shared" si="1"/>
        <v>0</v>
      </c>
      <c r="L4" s="43">
        <f t="shared" si="2"/>
        <v>0</v>
      </c>
      <c r="M4" s="18"/>
      <c r="N4" s="13"/>
      <c r="O4" s="18"/>
      <c r="P4" s="57"/>
      <c r="Q4" s="11"/>
    </row>
    <row r="5" spans="1:17" s="28" customFormat="1" ht="18.75" x14ac:dyDescent="0.3">
      <c r="A5" s="67"/>
      <c r="B5" s="67"/>
      <c r="C5" s="67"/>
      <c r="D5" s="49"/>
      <c r="E5" s="52"/>
      <c r="F5" s="51"/>
      <c r="G5" s="64">
        <f t="shared" si="0"/>
        <v>0</v>
      </c>
      <c r="H5" s="64"/>
      <c r="I5" s="63"/>
      <c r="J5" s="63"/>
      <c r="K5" s="14">
        <f t="shared" si="1"/>
        <v>0</v>
      </c>
      <c r="L5" s="43">
        <f t="shared" si="2"/>
        <v>0</v>
      </c>
      <c r="M5" s="18"/>
      <c r="N5" s="13"/>
      <c r="O5" s="18"/>
      <c r="P5" s="57"/>
      <c r="Q5" s="11"/>
    </row>
    <row r="6" spans="1:17" s="28" customFormat="1" ht="18.75" x14ac:dyDescent="0.3">
      <c r="A6" s="67"/>
      <c r="B6" s="67"/>
      <c r="C6" s="67"/>
      <c r="D6" s="49"/>
      <c r="E6" s="52"/>
      <c r="F6" s="51"/>
      <c r="G6" s="64">
        <f t="shared" si="0"/>
        <v>0</v>
      </c>
      <c r="H6" s="64"/>
      <c r="I6" s="63"/>
      <c r="J6" s="63"/>
      <c r="K6" s="14">
        <f t="shared" si="1"/>
        <v>0</v>
      </c>
      <c r="L6" s="43">
        <f t="shared" si="2"/>
        <v>0</v>
      </c>
      <c r="M6" s="18"/>
      <c r="N6" s="13"/>
      <c r="O6" s="18"/>
      <c r="P6" s="57"/>
      <c r="Q6" s="11"/>
    </row>
    <row r="7" spans="1:17" s="28" customFormat="1" ht="18.75" x14ac:dyDescent="0.3">
      <c r="A7" s="67"/>
      <c r="B7" s="67"/>
      <c r="C7" s="67"/>
      <c r="D7" s="49"/>
      <c r="E7" s="52"/>
      <c r="F7" s="51"/>
      <c r="G7" s="64">
        <f t="shared" si="0"/>
        <v>0</v>
      </c>
      <c r="H7" s="64"/>
      <c r="I7" s="63"/>
      <c r="J7" s="63"/>
      <c r="K7" s="14">
        <f t="shared" si="1"/>
        <v>0</v>
      </c>
      <c r="L7" s="43">
        <f t="shared" si="2"/>
        <v>0</v>
      </c>
      <c r="M7" s="18"/>
      <c r="N7" s="13"/>
      <c r="O7" s="18"/>
      <c r="P7" s="57"/>
      <c r="Q7" s="11"/>
    </row>
    <row r="8" spans="1:17" s="28" customFormat="1" ht="18.75" x14ac:dyDescent="0.3">
      <c r="A8" s="67"/>
      <c r="B8" s="67"/>
      <c r="C8" s="67"/>
      <c r="D8" s="49"/>
      <c r="E8" s="52"/>
      <c r="F8" s="51"/>
      <c r="G8" s="64">
        <f t="shared" si="0"/>
        <v>0</v>
      </c>
      <c r="H8" s="64"/>
      <c r="I8" s="63"/>
      <c r="J8" s="63"/>
      <c r="K8" s="14">
        <f t="shared" si="1"/>
        <v>0</v>
      </c>
      <c r="L8" s="43">
        <f t="shared" si="2"/>
        <v>0</v>
      </c>
      <c r="M8" s="18"/>
      <c r="N8" s="13"/>
      <c r="O8" s="18"/>
      <c r="P8" s="57"/>
      <c r="Q8" s="11"/>
    </row>
    <row r="9" spans="1:17" s="28" customFormat="1" ht="18.75" x14ac:dyDescent="0.3">
      <c r="A9" s="67"/>
      <c r="B9" s="67"/>
      <c r="C9" s="67"/>
      <c r="D9" s="49"/>
      <c r="E9" s="52"/>
      <c r="F9" s="51"/>
      <c r="G9" s="64">
        <f t="shared" si="0"/>
        <v>0</v>
      </c>
      <c r="H9" s="64"/>
      <c r="I9" s="63"/>
      <c r="J9" s="63"/>
      <c r="K9" s="14">
        <f t="shared" si="1"/>
        <v>0</v>
      </c>
      <c r="L9" s="43">
        <f t="shared" si="2"/>
        <v>0</v>
      </c>
      <c r="M9" s="18"/>
      <c r="N9" s="13"/>
      <c r="O9" s="18"/>
      <c r="P9" s="57"/>
      <c r="Q9" s="11"/>
    </row>
    <row r="10" spans="1:17" s="28" customFormat="1" ht="18.75" x14ac:dyDescent="0.3">
      <c r="A10" s="67"/>
      <c r="B10" s="67"/>
      <c r="C10" s="67"/>
      <c r="D10" s="49"/>
      <c r="E10" s="52"/>
      <c r="F10" s="51"/>
      <c r="G10" s="64">
        <f t="shared" si="0"/>
        <v>0</v>
      </c>
      <c r="H10" s="64"/>
      <c r="I10" s="63"/>
      <c r="J10" s="63"/>
      <c r="K10" s="14">
        <f t="shared" si="1"/>
        <v>0</v>
      </c>
      <c r="L10" s="43">
        <f t="shared" si="2"/>
        <v>0</v>
      </c>
      <c r="M10" s="18"/>
      <c r="N10" s="13"/>
      <c r="O10" s="18"/>
      <c r="P10" s="57"/>
      <c r="Q10" s="11"/>
    </row>
    <row r="11" spans="1:17" s="28" customFormat="1" ht="18.75" x14ac:dyDescent="0.3">
      <c r="A11" s="67"/>
      <c r="B11" s="67"/>
      <c r="C11" s="67"/>
      <c r="D11" s="49"/>
      <c r="E11" s="52"/>
      <c r="F11" s="51"/>
      <c r="G11" s="64">
        <f t="shared" si="0"/>
        <v>0</v>
      </c>
      <c r="H11" s="64"/>
      <c r="I11" s="63"/>
      <c r="J11" s="63"/>
      <c r="K11" s="14">
        <f t="shared" si="1"/>
        <v>0</v>
      </c>
      <c r="L11" s="43">
        <f t="shared" si="2"/>
        <v>0</v>
      </c>
      <c r="M11" s="18"/>
      <c r="N11" s="13"/>
      <c r="O11" s="18"/>
      <c r="P11" s="57"/>
      <c r="Q11" s="11"/>
    </row>
    <row r="12" spans="1:17" s="28" customFormat="1" ht="18.75" x14ac:dyDescent="0.3">
      <c r="A12" s="67"/>
      <c r="B12" s="67"/>
      <c r="C12" s="67"/>
      <c r="D12" s="49"/>
      <c r="E12" s="52"/>
      <c r="F12" s="51"/>
      <c r="G12" s="64">
        <f t="shared" si="0"/>
        <v>0</v>
      </c>
      <c r="H12" s="64"/>
      <c r="I12" s="63"/>
      <c r="J12" s="63"/>
      <c r="K12" s="14">
        <f t="shared" si="1"/>
        <v>0</v>
      </c>
      <c r="L12" s="43">
        <f t="shared" si="2"/>
        <v>0</v>
      </c>
      <c r="M12" s="18"/>
      <c r="N12" s="13"/>
      <c r="O12" s="18"/>
      <c r="P12" s="57"/>
      <c r="Q12" s="11"/>
    </row>
    <row r="13" spans="1:17" s="28" customFormat="1" ht="18.75" x14ac:dyDescent="0.3">
      <c r="A13" s="67"/>
      <c r="B13" s="67"/>
      <c r="C13" s="67"/>
      <c r="D13" s="49"/>
      <c r="E13" s="52"/>
      <c r="F13" s="51"/>
      <c r="G13" s="64">
        <f t="shared" si="0"/>
        <v>0</v>
      </c>
      <c r="H13" s="64"/>
      <c r="I13" s="63"/>
      <c r="J13" s="63"/>
      <c r="K13" s="14">
        <f t="shared" si="1"/>
        <v>0</v>
      </c>
      <c r="L13" s="43">
        <f t="shared" si="2"/>
        <v>0</v>
      </c>
      <c r="M13" s="18"/>
      <c r="N13" s="13"/>
      <c r="O13" s="18"/>
      <c r="P13" s="57"/>
      <c r="Q13" s="11"/>
    </row>
    <row r="14" spans="1:17" s="28" customFormat="1" ht="18.75" x14ac:dyDescent="0.3">
      <c r="A14" s="67"/>
      <c r="B14" s="67"/>
      <c r="C14" s="67"/>
      <c r="D14" s="49"/>
      <c r="E14" s="52"/>
      <c r="F14" s="51"/>
      <c r="G14" s="64">
        <f t="shared" si="0"/>
        <v>0</v>
      </c>
      <c r="H14" s="64"/>
      <c r="I14" s="63"/>
      <c r="J14" s="63"/>
      <c r="K14" s="14">
        <f t="shared" si="1"/>
        <v>0</v>
      </c>
      <c r="L14" s="43">
        <f t="shared" si="2"/>
        <v>0</v>
      </c>
      <c r="M14" s="18"/>
      <c r="N14" s="13"/>
      <c r="O14" s="18"/>
      <c r="P14" s="57"/>
      <c r="Q14" s="11"/>
    </row>
    <row r="15" spans="1:17" s="28" customFormat="1" ht="18.75" x14ac:dyDescent="0.3">
      <c r="A15" s="67"/>
      <c r="B15" s="67"/>
      <c r="C15" s="67"/>
      <c r="D15" s="49"/>
      <c r="E15" s="52"/>
      <c r="F15" s="51"/>
      <c r="G15" s="64">
        <f t="shared" si="0"/>
        <v>0</v>
      </c>
      <c r="H15" s="64"/>
      <c r="I15" s="63"/>
      <c r="J15" s="63"/>
      <c r="K15" s="14">
        <f t="shared" si="1"/>
        <v>0</v>
      </c>
      <c r="L15" s="43">
        <f t="shared" si="2"/>
        <v>0</v>
      </c>
      <c r="M15" s="18"/>
      <c r="N15" s="13"/>
      <c r="O15" s="18"/>
      <c r="P15" s="57"/>
      <c r="Q15" s="11"/>
    </row>
    <row r="16" spans="1:17" s="28" customFormat="1" ht="18.75" x14ac:dyDescent="0.3">
      <c r="A16" s="67"/>
      <c r="B16" s="67"/>
      <c r="C16" s="67"/>
      <c r="D16" s="49"/>
      <c r="E16" s="52"/>
      <c r="F16" s="51"/>
      <c r="G16" s="64">
        <f t="shared" si="0"/>
        <v>0</v>
      </c>
      <c r="H16" s="64"/>
      <c r="I16" s="63"/>
      <c r="J16" s="63"/>
      <c r="K16" s="14">
        <f t="shared" si="1"/>
        <v>0</v>
      </c>
      <c r="L16" s="43">
        <f t="shared" si="2"/>
        <v>0</v>
      </c>
      <c r="M16" s="18"/>
      <c r="N16" s="13"/>
      <c r="O16" s="18"/>
      <c r="P16" s="57"/>
      <c r="Q16" s="11"/>
    </row>
    <row r="17" spans="1:17" s="28" customFormat="1" ht="18.75" x14ac:dyDescent="0.3">
      <c r="A17" s="67"/>
      <c r="B17" s="67"/>
      <c r="C17" s="67"/>
      <c r="D17" s="5"/>
      <c r="E17" s="39"/>
      <c r="F17" s="39"/>
      <c r="G17" s="61">
        <f>SUM(G3:H16)</f>
        <v>1000</v>
      </c>
      <c r="H17" s="61"/>
      <c r="I17" s="61">
        <f>SUM(I3:J16)</f>
        <v>2000</v>
      </c>
      <c r="J17" s="61"/>
      <c r="K17" s="39">
        <f>SUM(K3:K16)</f>
        <v>1000</v>
      </c>
      <c r="L17" s="47">
        <f>SUMPRODUCT(L3:L16,G3:G16)/SUM(G3:G16)</f>
        <v>100</v>
      </c>
      <c r="M17" s="7"/>
      <c r="N17" s="7"/>
      <c r="O17" s="7"/>
      <c r="P17" s="7"/>
      <c r="Q17" s="7"/>
    </row>
    <row r="18" spans="1:17" s="28" customFormat="1" ht="18.75" x14ac:dyDescent="0.3">
      <c r="A18" s="26"/>
      <c r="B18" s="26"/>
      <c r="C18" s="26"/>
      <c r="D18" s="26"/>
      <c r="E18" s="27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s="28" customFormat="1" ht="18.75" x14ac:dyDescent="0.3">
      <c r="A19" s="19"/>
      <c r="B19" s="19"/>
      <c r="C19" s="20"/>
      <c r="D19" s="54" t="s">
        <v>23</v>
      </c>
      <c r="E19" s="55" t="s">
        <v>1156</v>
      </c>
      <c r="F19" s="55" t="s">
        <v>694</v>
      </c>
      <c r="G19" s="55" t="s">
        <v>689</v>
      </c>
      <c r="H19" s="55" t="s">
        <v>22</v>
      </c>
      <c r="I19" s="55" t="s">
        <v>695</v>
      </c>
      <c r="J19" s="55" t="s">
        <v>696</v>
      </c>
      <c r="K19" s="55" t="s">
        <v>697</v>
      </c>
      <c r="L19" s="55" t="s">
        <v>1155</v>
      </c>
      <c r="M19" s="21"/>
      <c r="N19" s="21"/>
      <c r="O19" s="21"/>
      <c r="P19" s="21"/>
      <c r="Q19" s="21"/>
    </row>
    <row r="20" spans="1:17" s="28" customFormat="1" ht="18.75" x14ac:dyDescent="0.3">
      <c r="A20" s="68" t="s">
        <v>1103</v>
      </c>
      <c r="B20" s="69"/>
      <c r="C20" s="69"/>
      <c r="D20" s="49" t="s">
        <v>705</v>
      </c>
      <c r="E20" s="50">
        <v>100</v>
      </c>
      <c r="F20" s="51">
        <v>90</v>
      </c>
      <c r="G20" s="40" t="str">
        <f>IFERROR(VLOOKUP(D20,'B3'!C:E,2,0),0)</f>
        <v>136,30</v>
      </c>
      <c r="H20" s="41" t="str">
        <f>IFERROR(VLOOKUP(D20,'B3'!C:E,3,0),0)</f>
        <v>-0,78</v>
      </c>
      <c r="I20" s="42">
        <f t="shared" ref="I20:I33" si="3">E20*G20</f>
        <v>13630.000000000002</v>
      </c>
      <c r="J20" s="43">
        <f>(I20/$I$34)*100</f>
        <v>21.200808834966562</v>
      </c>
      <c r="K20" s="14">
        <f t="shared" ref="K20:K33" si="4">I20-(E20*F20)</f>
        <v>4630.0000000000018</v>
      </c>
      <c r="L20" s="43">
        <f t="shared" ref="L20:L33" si="5">IFERROR(K20/(E20*F20)*100,0)</f>
        <v>51.444444444444457</v>
      </c>
      <c r="M20" s="18">
        <f t="shared" ref="M20:M33" si="6">E20*F20</f>
        <v>9000</v>
      </c>
      <c r="N20" s="13"/>
      <c r="O20" s="18"/>
      <c r="P20" s="18"/>
      <c r="Q20" s="11"/>
    </row>
    <row r="21" spans="1:17" s="28" customFormat="1" ht="18.75" x14ac:dyDescent="0.3">
      <c r="A21" s="69"/>
      <c r="B21" s="69"/>
      <c r="C21" s="69"/>
      <c r="D21" s="49" t="s">
        <v>706</v>
      </c>
      <c r="E21" s="50">
        <v>100</v>
      </c>
      <c r="F21" s="51">
        <v>90</v>
      </c>
      <c r="G21" s="40" t="str">
        <f>IFERROR(VLOOKUP(D21,'B3'!C:E,2,0),0)</f>
        <v>90,93</v>
      </c>
      <c r="H21" s="41" t="str">
        <f>IFERROR(VLOOKUP(D21,'B3'!C:E,3,0),0)</f>
        <v>-0,51</v>
      </c>
      <c r="I21" s="42">
        <f t="shared" si="3"/>
        <v>9093</v>
      </c>
      <c r="J21" s="43">
        <f t="shared" ref="J21:J33" si="7">(I21/$I$34)*100</f>
        <v>14.143723751749885</v>
      </c>
      <c r="K21" s="14">
        <f t="shared" si="4"/>
        <v>93</v>
      </c>
      <c r="L21" s="43">
        <f t="shared" si="5"/>
        <v>1.0333333333333332</v>
      </c>
      <c r="M21" s="18">
        <f t="shared" si="6"/>
        <v>9000</v>
      </c>
      <c r="N21" s="13"/>
      <c r="O21" s="18"/>
      <c r="P21" s="18"/>
      <c r="Q21" s="11"/>
    </row>
    <row r="22" spans="1:17" s="28" customFormat="1" ht="18.75" x14ac:dyDescent="0.3">
      <c r="A22" s="69"/>
      <c r="B22" s="69"/>
      <c r="C22" s="69"/>
      <c r="D22" s="49" t="s">
        <v>707</v>
      </c>
      <c r="E22" s="50">
        <v>100</v>
      </c>
      <c r="F22" s="51">
        <v>90</v>
      </c>
      <c r="G22" s="40" t="str">
        <f>IFERROR(VLOOKUP(D22,'B3'!C:E,2,0),0)</f>
        <v>135,01</v>
      </c>
      <c r="H22" s="41" t="str">
        <f>IFERROR(VLOOKUP(D22,'B3'!C:E,3,0),0)</f>
        <v>-1,24</v>
      </c>
      <c r="I22" s="42">
        <f t="shared" si="3"/>
        <v>13501</v>
      </c>
      <c r="J22" s="43">
        <f t="shared" si="7"/>
        <v>21.000155545185876</v>
      </c>
      <c r="K22" s="14">
        <f t="shared" si="4"/>
        <v>4501</v>
      </c>
      <c r="L22" s="43">
        <f t="shared" si="5"/>
        <v>50.011111111111106</v>
      </c>
      <c r="M22" s="18">
        <f t="shared" si="6"/>
        <v>9000</v>
      </c>
      <c r="N22" s="13"/>
      <c r="O22" s="18"/>
      <c r="P22" s="18"/>
      <c r="Q22" s="11"/>
    </row>
    <row r="23" spans="1:17" s="28" customFormat="1" ht="18.75" x14ac:dyDescent="0.3">
      <c r="A23" s="69"/>
      <c r="B23" s="69"/>
      <c r="C23" s="69"/>
      <c r="D23" s="49" t="s">
        <v>708</v>
      </c>
      <c r="E23" s="50">
        <v>100</v>
      </c>
      <c r="F23" s="51">
        <v>90</v>
      </c>
      <c r="G23" s="40" t="str">
        <f>IFERROR(VLOOKUP(D23,'B3'!C:E,2,0),0)</f>
        <v>100,96</v>
      </c>
      <c r="H23" s="41" t="str">
        <f>IFERROR(VLOOKUP(D23,'B3'!C:E,3,0),0)</f>
        <v>-0,53</v>
      </c>
      <c r="I23" s="42">
        <f t="shared" si="3"/>
        <v>10096</v>
      </c>
      <c r="J23" s="43">
        <f t="shared" si="7"/>
        <v>15.703841966091151</v>
      </c>
      <c r="K23" s="14">
        <f t="shared" si="4"/>
        <v>1096</v>
      </c>
      <c r="L23" s="43">
        <f t="shared" si="5"/>
        <v>12.177777777777777</v>
      </c>
      <c r="M23" s="18">
        <f t="shared" si="6"/>
        <v>9000</v>
      </c>
      <c r="N23" s="13"/>
      <c r="O23" s="18"/>
      <c r="P23" s="18"/>
      <c r="Q23" s="11"/>
    </row>
    <row r="24" spans="1:17" s="28" customFormat="1" ht="18.75" x14ac:dyDescent="0.3">
      <c r="A24" s="69"/>
      <c r="B24" s="69"/>
      <c r="C24" s="69"/>
      <c r="D24" s="49" t="s">
        <v>709</v>
      </c>
      <c r="E24" s="50">
        <v>100</v>
      </c>
      <c r="F24" s="51">
        <v>90</v>
      </c>
      <c r="G24" s="40" t="str">
        <f>IFERROR(VLOOKUP(D24,'B3'!C:E,2,0),0)</f>
        <v>77,65</v>
      </c>
      <c r="H24" s="41" t="str">
        <f>IFERROR(VLOOKUP(D24,'B3'!C:E,3,0),0)</f>
        <v>-0,96</v>
      </c>
      <c r="I24" s="42">
        <f t="shared" si="3"/>
        <v>7765.0000000000009</v>
      </c>
      <c r="J24" s="43">
        <f t="shared" si="7"/>
        <v>12.078083683310004</v>
      </c>
      <c r="K24" s="14">
        <f t="shared" si="4"/>
        <v>-1234.9999999999991</v>
      </c>
      <c r="L24" s="43">
        <f t="shared" si="5"/>
        <v>-13.722222222222214</v>
      </c>
      <c r="M24" s="18">
        <f t="shared" si="6"/>
        <v>9000</v>
      </c>
      <c r="N24" s="13"/>
      <c r="O24" s="18"/>
      <c r="P24" s="18"/>
      <c r="Q24" s="11"/>
    </row>
    <row r="25" spans="1:17" s="28" customFormat="1" ht="18.75" x14ac:dyDescent="0.3">
      <c r="A25" s="69"/>
      <c r="B25" s="69"/>
      <c r="C25" s="69"/>
      <c r="D25" s="49" t="s">
        <v>710</v>
      </c>
      <c r="E25" s="50">
        <v>100</v>
      </c>
      <c r="F25" s="51">
        <v>90</v>
      </c>
      <c r="G25" s="40" t="str">
        <f>IFERROR(VLOOKUP(D25,'B3'!C:E,2,0),0)</f>
        <v>102,05</v>
      </c>
      <c r="H25" s="41" t="str">
        <f>IFERROR(VLOOKUP(D25,'B3'!C:E,3,0),0)</f>
        <v>-0,32</v>
      </c>
      <c r="I25" s="42">
        <f t="shared" si="3"/>
        <v>10205</v>
      </c>
      <c r="J25" s="43">
        <f t="shared" si="7"/>
        <v>15.873386218696531</v>
      </c>
      <c r="K25" s="14">
        <f t="shared" si="4"/>
        <v>1205</v>
      </c>
      <c r="L25" s="43">
        <f t="shared" si="5"/>
        <v>13.388888888888889</v>
      </c>
      <c r="M25" s="18">
        <f t="shared" si="6"/>
        <v>9000</v>
      </c>
      <c r="N25" s="13"/>
      <c r="O25" s="18"/>
      <c r="P25" s="18"/>
      <c r="Q25" s="11"/>
    </row>
    <row r="26" spans="1:17" s="28" customFormat="1" ht="18.75" x14ac:dyDescent="0.3">
      <c r="A26" s="69"/>
      <c r="B26" s="69"/>
      <c r="C26" s="69"/>
      <c r="D26" s="49"/>
      <c r="E26" s="50"/>
      <c r="F26" s="51"/>
      <c r="G26" s="40">
        <f>IFERROR(VLOOKUP(D26,'B3'!C:E,2,0),0)</f>
        <v>0</v>
      </c>
      <c r="H26" s="41">
        <f>IFERROR(VLOOKUP(D26,'B3'!C:E,3,0),0)</f>
        <v>0</v>
      </c>
      <c r="I26" s="42">
        <f t="shared" si="3"/>
        <v>0</v>
      </c>
      <c r="J26" s="43">
        <f t="shared" si="7"/>
        <v>0</v>
      </c>
      <c r="K26" s="14">
        <f t="shared" si="4"/>
        <v>0</v>
      </c>
      <c r="L26" s="43">
        <f t="shared" si="5"/>
        <v>0</v>
      </c>
      <c r="M26" s="18">
        <f t="shared" si="6"/>
        <v>0</v>
      </c>
      <c r="N26" s="13"/>
      <c r="O26" s="18"/>
      <c r="P26" s="18"/>
      <c r="Q26" s="11"/>
    </row>
    <row r="27" spans="1:17" s="28" customFormat="1" ht="18.75" x14ac:dyDescent="0.3">
      <c r="A27" s="69"/>
      <c r="B27" s="69"/>
      <c r="C27" s="69"/>
      <c r="D27" s="49"/>
      <c r="E27" s="50"/>
      <c r="F27" s="51"/>
      <c r="G27" s="40">
        <f>IFERROR(VLOOKUP(D27,'B3'!C:E,2,0),0)</f>
        <v>0</v>
      </c>
      <c r="H27" s="41">
        <f>IFERROR(VLOOKUP(D27,'B3'!C:E,3,0),0)</f>
        <v>0</v>
      </c>
      <c r="I27" s="42">
        <f t="shared" si="3"/>
        <v>0</v>
      </c>
      <c r="J27" s="43">
        <f t="shared" si="7"/>
        <v>0</v>
      </c>
      <c r="K27" s="14">
        <f t="shared" si="4"/>
        <v>0</v>
      </c>
      <c r="L27" s="43">
        <f t="shared" si="5"/>
        <v>0</v>
      </c>
      <c r="M27" s="18">
        <f t="shared" si="6"/>
        <v>0</v>
      </c>
      <c r="N27" s="13"/>
      <c r="O27" s="13"/>
      <c r="P27" s="18"/>
      <c r="Q27" s="11"/>
    </row>
    <row r="28" spans="1:17" s="28" customFormat="1" ht="18.75" x14ac:dyDescent="0.3">
      <c r="A28" s="69"/>
      <c r="B28" s="69"/>
      <c r="C28" s="69"/>
      <c r="D28" s="49"/>
      <c r="E28" s="50"/>
      <c r="F28" s="51"/>
      <c r="G28" s="40">
        <f>IFERROR(VLOOKUP(D28,'B3'!C:E,2,0),0)</f>
        <v>0</v>
      </c>
      <c r="H28" s="41">
        <f>IFERROR(VLOOKUP(D28,'B3'!C:E,3,0),0)</f>
        <v>0</v>
      </c>
      <c r="I28" s="42">
        <f t="shared" si="3"/>
        <v>0</v>
      </c>
      <c r="J28" s="43">
        <f t="shared" si="7"/>
        <v>0</v>
      </c>
      <c r="K28" s="14">
        <f t="shared" si="4"/>
        <v>0</v>
      </c>
      <c r="L28" s="43">
        <f t="shared" si="5"/>
        <v>0</v>
      </c>
      <c r="M28" s="18">
        <f t="shared" si="6"/>
        <v>0</v>
      </c>
      <c r="N28" s="48"/>
      <c r="O28" s="18"/>
      <c r="P28" s="18"/>
      <c r="Q28" s="11"/>
    </row>
    <row r="29" spans="1:17" s="28" customFormat="1" ht="18.75" x14ac:dyDescent="0.3">
      <c r="A29" s="69"/>
      <c r="B29" s="69"/>
      <c r="C29" s="69"/>
      <c r="D29" s="49"/>
      <c r="E29" s="50"/>
      <c r="F29" s="51"/>
      <c r="G29" s="40">
        <f>IFERROR(VLOOKUP(D29,'B3'!C:E,2,0),0)</f>
        <v>0</v>
      </c>
      <c r="H29" s="41">
        <f>IFERROR(VLOOKUP(D29,'B3'!C:E,3,0),0)</f>
        <v>0</v>
      </c>
      <c r="I29" s="42">
        <f t="shared" si="3"/>
        <v>0</v>
      </c>
      <c r="J29" s="43">
        <f t="shared" si="7"/>
        <v>0</v>
      </c>
      <c r="K29" s="14">
        <f t="shared" si="4"/>
        <v>0</v>
      </c>
      <c r="L29" s="43">
        <f t="shared" si="5"/>
        <v>0</v>
      </c>
      <c r="M29" s="18">
        <f t="shared" si="6"/>
        <v>0</v>
      </c>
      <c r="N29" s="13"/>
      <c r="O29" s="18"/>
      <c r="P29" s="18"/>
      <c r="Q29" s="11"/>
    </row>
    <row r="30" spans="1:17" s="28" customFormat="1" ht="18.75" x14ac:dyDescent="0.3">
      <c r="A30" s="69"/>
      <c r="B30" s="69"/>
      <c r="C30" s="69"/>
      <c r="D30" s="49"/>
      <c r="E30" s="50"/>
      <c r="F30" s="51"/>
      <c r="G30" s="40">
        <f>IFERROR(VLOOKUP(D30,'B3'!C:E,2,0),0)</f>
        <v>0</v>
      </c>
      <c r="H30" s="41">
        <f>IFERROR(VLOOKUP(D30,'B3'!C:E,3,0),0)</f>
        <v>0</v>
      </c>
      <c r="I30" s="42">
        <f t="shared" si="3"/>
        <v>0</v>
      </c>
      <c r="J30" s="43">
        <f t="shared" si="7"/>
        <v>0</v>
      </c>
      <c r="K30" s="14">
        <f t="shared" si="4"/>
        <v>0</v>
      </c>
      <c r="L30" s="43">
        <f t="shared" si="5"/>
        <v>0</v>
      </c>
      <c r="M30" s="18">
        <f t="shared" si="6"/>
        <v>0</v>
      </c>
      <c r="N30" s="13"/>
      <c r="O30" s="18"/>
      <c r="P30" s="18"/>
      <c r="Q30" s="11"/>
    </row>
    <row r="31" spans="1:17" s="28" customFormat="1" ht="18.75" x14ac:dyDescent="0.3">
      <c r="A31" s="69"/>
      <c r="B31" s="69"/>
      <c r="C31" s="69"/>
      <c r="D31" s="49"/>
      <c r="E31" s="50"/>
      <c r="F31" s="51"/>
      <c r="G31" s="40">
        <f>IFERROR(VLOOKUP(D31,'B3'!C:E,2,0),0)</f>
        <v>0</v>
      </c>
      <c r="H31" s="41">
        <f>IFERROR(VLOOKUP(D31,'B3'!C:E,3,0),0)</f>
        <v>0</v>
      </c>
      <c r="I31" s="42">
        <f t="shared" si="3"/>
        <v>0</v>
      </c>
      <c r="J31" s="43">
        <f t="shared" si="7"/>
        <v>0</v>
      </c>
      <c r="K31" s="14">
        <f t="shared" si="4"/>
        <v>0</v>
      </c>
      <c r="L31" s="43">
        <f t="shared" si="5"/>
        <v>0</v>
      </c>
      <c r="M31" s="18">
        <f t="shared" si="6"/>
        <v>0</v>
      </c>
      <c r="N31" s="13"/>
      <c r="O31" s="18"/>
      <c r="P31" s="18"/>
      <c r="Q31" s="11"/>
    </row>
    <row r="32" spans="1:17" s="28" customFormat="1" ht="18.75" x14ac:dyDescent="0.3">
      <c r="A32" s="69"/>
      <c r="B32" s="69"/>
      <c r="C32" s="69"/>
      <c r="D32" s="49"/>
      <c r="E32" s="50"/>
      <c r="F32" s="51"/>
      <c r="G32" s="40">
        <f>IFERROR(VLOOKUP(D32,'B3'!C:E,2,0),0)</f>
        <v>0</v>
      </c>
      <c r="H32" s="41">
        <f>IFERROR(VLOOKUP(D32,'B3'!C:E,3,0),0)</f>
        <v>0</v>
      </c>
      <c r="I32" s="42">
        <f t="shared" si="3"/>
        <v>0</v>
      </c>
      <c r="J32" s="43">
        <f t="shared" si="7"/>
        <v>0</v>
      </c>
      <c r="K32" s="14">
        <f t="shared" si="4"/>
        <v>0</v>
      </c>
      <c r="L32" s="43">
        <f t="shared" si="5"/>
        <v>0</v>
      </c>
      <c r="M32" s="18">
        <f t="shared" si="6"/>
        <v>0</v>
      </c>
      <c r="N32" s="13"/>
      <c r="O32" s="18"/>
      <c r="P32" s="18"/>
      <c r="Q32" s="11"/>
    </row>
    <row r="33" spans="1:17" s="28" customFormat="1" ht="18.75" x14ac:dyDescent="0.3">
      <c r="A33" s="69"/>
      <c r="B33" s="69"/>
      <c r="C33" s="69"/>
      <c r="D33" s="49"/>
      <c r="E33" s="50"/>
      <c r="F33" s="51"/>
      <c r="G33" s="40">
        <f>IFERROR(VLOOKUP(D33,'B3'!C:E,2,0),0)</f>
        <v>0</v>
      </c>
      <c r="H33" s="41">
        <f>IFERROR(VLOOKUP(D33,'B3'!C:E,3,0),0)</f>
        <v>0</v>
      </c>
      <c r="I33" s="42">
        <f t="shared" si="3"/>
        <v>0</v>
      </c>
      <c r="J33" s="43">
        <f t="shared" si="7"/>
        <v>0</v>
      </c>
      <c r="K33" s="14">
        <f t="shared" si="4"/>
        <v>0</v>
      </c>
      <c r="L33" s="43">
        <f t="shared" si="5"/>
        <v>0</v>
      </c>
      <c r="M33" s="18">
        <f t="shared" si="6"/>
        <v>0</v>
      </c>
      <c r="N33" s="13"/>
      <c r="O33" s="18"/>
      <c r="P33" s="18"/>
      <c r="Q33" s="11"/>
    </row>
    <row r="34" spans="1:17" s="28" customFormat="1" ht="18.75" x14ac:dyDescent="0.3">
      <c r="A34" s="69"/>
      <c r="B34" s="69"/>
      <c r="C34" s="69"/>
      <c r="D34" s="5"/>
      <c r="E34" s="39"/>
      <c r="F34" s="39"/>
      <c r="G34" s="39"/>
      <c r="H34" s="39"/>
      <c r="I34" s="44">
        <f>SUM(I20:I33)</f>
        <v>64290</v>
      </c>
      <c r="J34" s="39"/>
      <c r="K34" s="39">
        <f>SUM(K20:K33)</f>
        <v>10290.000000000004</v>
      </c>
      <c r="L34" s="47">
        <f>SUMPRODUCT(L20:L33,M20:M33)/SUM(M20:M33)</f>
        <v>19.055555555555557</v>
      </c>
      <c r="M34" s="7"/>
      <c r="N34" s="7"/>
      <c r="O34" s="47"/>
      <c r="P34" s="47"/>
      <c r="Q34" s="7"/>
    </row>
    <row r="35" spans="1:17" s="28" customFormat="1" ht="18.75" x14ac:dyDescent="0.3">
      <c r="A35" s="26"/>
      <c r="B35" s="26"/>
      <c r="C35" s="26"/>
      <c r="D35" s="26"/>
      <c r="E35" s="27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s="28" customFormat="1" ht="18.75" x14ac:dyDescent="0.3">
      <c r="A36" s="19"/>
      <c r="B36" s="19"/>
      <c r="C36" s="20"/>
      <c r="D36" s="54" t="s">
        <v>1097</v>
      </c>
      <c r="E36" s="59" t="s">
        <v>1100</v>
      </c>
      <c r="F36" s="59"/>
      <c r="G36" s="59"/>
      <c r="H36" s="59"/>
      <c r="I36" s="59" t="s">
        <v>1350</v>
      </c>
      <c r="J36" s="59"/>
      <c r="K36" s="55" t="s">
        <v>697</v>
      </c>
      <c r="L36" s="55" t="s">
        <v>1155</v>
      </c>
      <c r="M36" s="21"/>
      <c r="N36" s="21"/>
      <c r="O36" s="21"/>
      <c r="P36" s="21"/>
      <c r="Q36" s="21"/>
    </row>
    <row r="37" spans="1:17" s="28" customFormat="1" ht="18.75" customHeight="1" x14ac:dyDescent="0.3">
      <c r="A37" s="68" t="s">
        <v>1105</v>
      </c>
      <c r="B37" s="69"/>
      <c r="C37" s="69"/>
      <c r="D37" s="49" t="s">
        <v>1121</v>
      </c>
      <c r="E37" s="62">
        <v>2000</v>
      </c>
      <c r="F37" s="62"/>
      <c r="G37" s="62"/>
      <c r="H37" s="62"/>
      <c r="I37" s="63">
        <v>4000</v>
      </c>
      <c r="J37" s="63"/>
      <c r="K37" s="14">
        <f t="shared" ref="K37:K50" si="8">I37-E37</f>
        <v>2000</v>
      </c>
      <c r="L37" s="45">
        <f t="shared" ref="L37:L50" si="9">IFERROR(K37/(E37)*100,0)</f>
        <v>100</v>
      </c>
      <c r="M37" s="18"/>
      <c r="N37" s="13"/>
      <c r="O37" s="18"/>
      <c r="P37" s="18"/>
      <c r="Q37" s="11"/>
    </row>
    <row r="38" spans="1:17" s="28" customFormat="1" ht="18.75" customHeight="1" x14ac:dyDescent="0.3">
      <c r="A38" s="69"/>
      <c r="B38" s="69"/>
      <c r="C38" s="69"/>
      <c r="D38" s="49" t="s">
        <v>1122</v>
      </c>
      <c r="E38" s="62">
        <v>2000</v>
      </c>
      <c r="F38" s="62"/>
      <c r="G38" s="62"/>
      <c r="H38" s="62"/>
      <c r="I38" s="63">
        <v>5000</v>
      </c>
      <c r="J38" s="63"/>
      <c r="K38" s="14">
        <f t="shared" si="8"/>
        <v>3000</v>
      </c>
      <c r="L38" s="45">
        <f t="shared" si="9"/>
        <v>150</v>
      </c>
      <c r="M38" s="18"/>
      <c r="N38" s="13"/>
      <c r="O38" s="18"/>
      <c r="P38" s="18"/>
      <c r="Q38" s="11"/>
    </row>
    <row r="39" spans="1:17" s="28" customFormat="1" ht="18.75" customHeight="1" x14ac:dyDescent="0.3">
      <c r="A39" s="69"/>
      <c r="B39" s="69"/>
      <c r="C39" s="69"/>
      <c r="D39" s="49"/>
      <c r="E39" s="58"/>
      <c r="F39" s="58"/>
      <c r="G39" s="58"/>
      <c r="H39" s="58"/>
      <c r="I39" s="63"/>
      <c r="J39" s="63"/>
      <c r="K39" s="14">
        <f t="shared" si="8"/>
        <v>0</v>
      </c>
      <c r="L39" s="45">
        <f t="shared" si="9"/>
        <v>0</v>
      </c>
      <c r="M39" s="18"/>
      <c r="N39" s="13"/>
      <c r="O39" s="18"/>
      <c r="P39" s="18"/>
      <c r="Q39" s="11"/>
    </row>
    <row r="40" spans="1:17" s="28" customFormat="1" ht="18.75" customHeight="1" x14ac:dyDescent="0.3">
      <c r="A40" s="69"/>
      <c r="B40" s="69"/>
      <c r="C40" s="69"/>
      <c r="D40" s="49"/>
      <c r="E40" s="58"/>
      <c r="F40" s="58"/>
      <c r="G40" s="58"/>
      <c r="H40" s="58"/>
      <c r="I40" s="63"/>
      <c r="J40" s="63"/>
      <c r="K40" s="14">
        <f t="shared" si="8"/>
        <v>0</v>
      </c>
      <c r="L40" s="45">
        <f t="shared" si="9"/>
        <v>0</v>
      </c>
      <c r="M40" s="18"/>
      <c r="N40" s="13"/>
      <c r="O40" s="18"/>
      <c r="P40" s="18"/>
      <c r="Q40" s="11"/>
    </row>
    <row r="41" spans="1:17" s="28" customFormat="1" ht="18.75" customHeight="1" x14ac:dyDescent="0.3">
      <c r="A41" s="69"/>
      <c r="B41" s="69"/>
      <c r="C41" s="69"/>
      <c r="D41" s="49"/>
      <c r="E41" s="58"/>
      <c r="F41" s="58"/>
      <c r="G41" s="58"/>
      <c r="H41" s="58"/>
      <c r="I41" s="63"/>
      <c r="J41" s="63"/>
      <c r="K41" s="14">
        <f t="shared" si="8"/>
        <v>0</v>
      </c>
      <c r="L41" s="45">
        <f t="shared" si="9"/>
        <v>0</v>
      </c>
      <c r="M41" s="18"/>
      <c r="N41" s="13"/>
      <c r="O41" s="18"/>
      <c r="P41" s="18"/>
      <c r="Q41" s="11"/>
    </row>
    <row r="42" spans="1:17" s="28" customFormat="1" ht="18.75" customHeight="1" x14ac:dyDescent="0.3">
      <c r="A42" s="69"/>
      <c r="B42" s="69"/>
      <c r="C42" s="69"/>
      <c r="D42" s="49"/>
      <c r="E42" s="58"/>
      <c r="F42" s="58"/>
      <c r="G42" s="58"/>
      <c r="H42" s="58"/>
      <c r="I42" s="63"/>
      <c r="J42" s="63"/>
      <c r="K42" s="14">
        <f t="shared" si="8"/>
        <v>0</v>
      </c>
      <c r="L42" s="45">
        <f t="shared" si="9"/>
        <v>0</v>
      </c>
      <c r="M42" s="18"/>
      <c r="N42" s="13"/>
      <c r="O42" s="18"/>
      <c r="P42" s="18"/>
      <c r="Q42" s="11"/>
    </row>
    <row r="43" spans="1:17" s="28" customFormat="1" ht="18.75" customHeight="1" x14ac:dyDescent="0.3">
      <c r="A43" s="69"/>
      <c r="B43" s="69"/>
      <c r="C43" s="69"/>
      <c r="D43" s="49"/>
      <c r="E43" s="58"/>
      <c r="F43" s="58"/>
      <c r="G43" s="58"/>
      <c r="H43" s="58"/>
      <c r="I43" s="63"/>
      <c r="J43" s="63"/>
      <c r="K43" s="14">
        <f t="shared" si="8"/>
        <v>0</v>
      </c>
      <c r="L43" s="45">
        <f t="shared" si="9"/>
        <v>0</v>
      </c>
      <c r="M43" s="18"/>
      <c r="N43" s="13"/>
      <c r="O43" s="18"/>
      <c r="P43" s="18"/>
      <c r="Q43" s="11"/>
    </row>
    <row r="44" spans="1:17" s="28" customFormat="1" ht="18.75" customHeight="1" x14ac:dyDescent="0.3">
      <c r="A44" s="69"/>
      <c r="B44" s="69"/>
      <c r="C44" s="69"/>
      <c r="D44" s="49"/>
      <c r="E44" s="58"/>
      <c r="F44" s="58"/>
      <c r="G44" s="58"/>
      <c r="H44" s="58"/>
      <c r="I44" s="63"/>
      <c r="J44" s="63"/>
      <c r="K44" s="14">
        <f t="shared" si="8"/>
        <v>0</v>
      </c>
      <c r="L44" s="45">
        <f t="shared" si="9"/>
        <v>0</v>
      </c>
      <c r="M44" s="18"/>
      <c r="N44" s="13"/>
      <c r="O44" s="18"/>
      <c r="P44" s="18"/>
      <c r="Q44" s="11"/>
    </row>
    <row r="45" spans="1:17" s="28" customFormat="1" ht="18.75" customHeight="1" x14ac:dyDescent="0.3">
      <c r="A45" s="69"/>
      <c r="B45" s="69"/>
      <c r="C45" s="69"/>
      <c r="D45" s="49"/>
      <c r="E45" s="58"/>
      <c r="F45" s="58"/>
      <c r="G45" s="58"/>
      <c r="H45" s="58"/>
      <c r="I45" s="63"/>
      <c r="J45" s="63"/>
      <c r="K45" s="14">
        <f t="shared" si="8"/>
        <v>0</v>
      </c>
      <c r="L45" s="45">
        <f t="shared" si="9"/>
        <v>0</v>
      </c>
      <c r="M45" s="18"/>
      <c r="N45" s="13"/>
      <c r="O45" s="18"/>
      <c r="P45" s="18"/>
      <c r="Q45" s="11"/>
    </row>
    <row r="46" spans="1:17" s="28" customFormat="1" ht="18.75" customHeight="1" x14ac:dyDescent="0.3">
      <c r="A46" s="69"/>
      <c r="B46" s="69"/>
      <c r="C46" s="69"/>
      <c r="D46" s="49"/>
      <c r="E46" s="58"/>
      <c r="F46" s="58"/>
      <c r="G46" s="58"/>
      <c r="H46" s="58"/>
      <c r="I46" s="63"/>
      <c r="J46" s="63"/>
      <c r="K46" s="14">
        <f t="shared" si="8"/>
        <v>0</v>
      </c>
      <c r="L46" s="45">
        <f t="shared" si="9"/>
        <v>0</v>
      </c>
      <c r="M46" s="18"/>
      <c r="N46" s="13"/>
      <c r="O46" s="18"/>
      <c r="P46" s="18"/>
      <c r="Q46" s="11"/>
    </row>
    <row r="47" spans="1:17" s="28" customFormat="1" ht="18.75" customHeight="1" x14ac:dyDescent="0.3">
      <c r="A47" s="69"/>
      <c r="B47" s="69"/>
      <c r="C47" s="69"/>
      <c r="D47" s="49"/>
      <c r="E47" s="58"/>
      <c r="F47" s="58"/>
      <c r="G47" s="58"/>
      <c r="H47" s="58"/>
      <c r="I47" s="63"/>
      <c r="J47" s="63"/>
      <c r="K47" s="14">
        <f t="shared" si="8"/>
        <v>0</v>
      </c>
      <c r="L47" s="45">
        <f t="shared" si="9"/>
        <v>0</v>
      </c>
      <c r="M47" s="18"/>
      <c r="N47" s="13"/>
      <c r="O47" s="18"/>
      <c r="P47" s="18"/>
      <c r="Q47" s="11"/>
    </row>
    <row r="48" spans="1:17" s="28" customFormat="1" ht="18.75" customHeight="1" x14ac:dyDescent="0.3">
      <c r="A48" s="69"/>
      <c r="B48" s="69"/>
      <c r="C48" s="69"/>
      <c r="D48" s="49"/>
      <c r="E48" s="58"/>
      <c r="F48" s="58"/>
      <c r="G48" s="58"/>
      <c r="H48" s="58"/>
      <c r="I48" s="63"/>
      <c r="J48" s="63"/>
      <c r="K48" s="14">
        <f t="shared" si="8"/>
        <v>0</v>
      </c>
      <c r="L48" s="45">
        <f t="shared" si="9"/>
        <v>0</v>
      </c>
      <c r="M48" s="18"/>
      <c r="N48" s="13"/>
      <c r="O48" s="18"/>
      <c r="P48" s="18"/>
      <c r="Q48" s="11"/>
    </row>
    <row r="49" spans="1:17" s="28" customFormat="1" ht="18.75" customHeight="1" x14ac:dyDescent="0.3">
      <c r="A49" s="69"/>
      <c r="B49" s="69"/>
      <c r="C49" s="69"/>
      <c r="D49" s="49"/>
      <c r="E49" s="58"/>
      <c r="F49" s="58"/>
      <c r="G49" s="58"/>
      <c r="H49" s="58"/>
      <c r="I49" s="63"/>
      <c r="J49" s="63"/>
      <c r="K49" s="14">
        <f t="shared" si="8"/>
        <v>0</v>
      </c>
      <c r="L49" s="45">
        <f t="shared" si="9"/>
        <v>0</v>
      </c>
      <c r="M49" s="18"/>
      <c r="N49" s="13"/>
      <c r="O49" s="18"/>
      <c r="P49" s="18"/>
      <c r="Q49" s="11"/>
    </row>
    <row r="50" spans="1:17" s="28" customFormat="1" ht="18.75" customHeight="1" x14ac:dyDescent="0.3">
      <c r="A50" s="69"/>
      <c r="B50" s="69"/>
      <c r="C50" s="69"/>
      <c r="D50" s="49"/>
      <c r="E50" s="58"/>
      <c r="F50" s="58"/>
      <c r="G50" s="58"/>
      <c r="H50" s="58"/>
      <c r="I50" s="63"/>
      <c r="J50" s="63"/>
      <c r="K50" s="14">
        <f t="shared" si="8"/>
        <v>0</v>
      </c>
      <c r="L50" s="45">
        <f t="shared" si="9"/>
        <v>0</v>
      </c>
      <c r="M50" s="18"/>
      <c r="N50" s="13"/>
      <c r="O50" s="18"/>
      <c r="P50" s="18"/>
      <c r="Q50" s="11"/>
    </row>
    <row r="51" spans="1:17" s="28" customFormat="1" ht="18.75" customHeight="1" x14ac:dyDescent="0.3">
      <c r="A51" s="69"/>
      <c r="B51" s="69"/>
      <c r="C51" s="69"/>
      <c r="D51" s="5"/>
      <c r="E51" s="61">
        <f>SUM(E37:H50)</f>
        <v>4000</v>
      </c>
      <c r="F51" s="61"/>
      <c r="G51" s="61"/>
      <c r="H51" s="61"/>
      <c r="I51" s="60">
        <f>SUM(I37:J50)</f>
        <v>9000</v>
      </c>
      <c r="J51" s="60"/>
      <c r="K51" s="39">
        <f>SUM(K37:K50)</f>
        <v>5000</v>
      </c>
      <c r="L51" s="47">
        <f>SUMPRODUCT(L37:L50,E37:E50)/SUM(E37:E50)</f>
        <v>125</v>
      </c>
      <c r="M51" s="7"/>
      <c r="N51" s="7"/>
      <c r="O51" s="7"/>
      <c r="P51" s="7"/>
      <c r="Q51" s="7"/>
    </row>
    <row r="52" spans="1:17" s="28" customFormat="1" ht="18.75" x14ac:dyDescent="0.3">
      <c r="A52" s="26"/>
      <c r="B52" s="26"/>
      <c r="C52" s="26"/>
      <c r="D52" s="26"/>
      <c r="E52" s="27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</row>
    <row r="53" spans="1:17" s="22" customFormat="1" ht="15.75" x14ac:dyDescent="0.25">
      <c r="A53" s="19"/>
      <c r="B53" s="19"/>
      <c r="C53" s="20"/>
      <c r="D53" s="54" t="s">
        <v>23</v>
      </c>
      <c r="E53" s="55" t="s">
        <v>1156</v>
      </c>
      <c r="F53" s="55" t="s">
        <v>694</v>
      </c>
      <c r="G53" s="55" t="s">
        <v>689</v>
      </c>
      <c r="H53" s="55" t="s">
        <v>22</v>
      </c>
      <c r="I53" s="55" t="s">
        <v>695</v>
      </c>
      <c r="J53" s="55" t="s">
        <v>696</v>
      </c>
      <c r="K53" s="55" t="s">
        <v>697</v>
      </c>
      <c r="L53" s="55" t="s">
        <v>1155</v>
      </c>
      <c r="M53" s="21"/>
      <c r="N53" s="21"/>
      <c r="O53" s="21"/>
      <c r="P53" s="21"/>
      <c r="Q53" s="21"/>
    </row>
    <row r="54" spans="1:17" s="4" customFormat="1" ht="15.75" x14ac:dyDescent="0.25">
      <c r="A54" s="65" t="s">
        <v>1120</v>
      </c>
      <c r="B54" s="66"/>
      <c r="C54" s="66"/>
      <c r="D54" s="49" t="s">
        <v>8</v>
      </c>
      <c r="E54" s="50">
        <v>1000</v>
      </c>
      <c r="F54" s="51">
        <v>10</v>
      </c>
      <c r="G54" s="40" t="str">
        <f>IFERROR(VLOOKUP(D54,'B3'!C:E,2,0),0)</f>
        <v>9,50</v>
      </c>
      <c r="H54" s="41" t="str">
        <f>IFERROR(VLOOKUP(D54,'B3'!C:E,3,0),0)</f>
        <v>-0,52</v>
      </c>
      <c r="I54" s="42">
        <f t="shared" ref="I54:I67" si="10">E54*G54</f>
        <v>9500</v>
      </c>
      <c r="J54" s="43">
        <f>(I54/$I$68)*100</f>
        <v>14.151646059883808</v>
      </c>
      <c r="K54" s="14">
        <f t="shared" ref="K54:K67" si="11">I54-(E54*F54)</f>
        <v>-500</v>
      </c>
      <c r="L54" s="43">
        <f t="shared" ref="L54:L67" si="12">IFERROR(K54/(E54*F54)*100,0)</f>
        <v>-5</v>
      </c>
      <c r="M54" s="18">
        <f t="shared" ref="M54:M67" si="13">E54*F54</f>
        <v>10000</v>
      </c>
      <c r="N54" s="13"/>
      <c r="O54" s="18"/>
      <c r="P54" s="18"/>
      <c r="Q54" s="11"/>
    </row>
    <row r="55" spans="1:17" s="4" customFormat="1" ht="15.75" x14ac:dyDescent="0.25">
      <c r="A55" s="66"/>
      <c r="B55" s="66"/>
      <c r="C55" s="66"/>
      <c r="D55" s="49" t="s">
        <v>9</v>
      </c>
      <c r="E55" s="50">
        <v>1000</v>
      </c>
      <c r="F55" s="51">
        <v>10</v>
      </c>
      <c r="G55" s="40" t="str">
        <f>IFERROR(VLOOKUP(D55,'B3'!C:E,2,0),0)</f>
        <v>20,93</v>
      </c>
      <c r="H55" s="41" t="str">
        <f>IFERROR(VLOOKUP(D55,'B3'!C:E,3,0),0)</f>
        <v>1,50</v>
      </c>
      <c r="I55" s="42">
        <f t="shared" si="10"/>
        <v>20930</v>
      </c>
      <c r="J55" s="43">
        <f t="shared" ref="J55:J67" si="14">(I55/$I$68)*100</f>
        <v>31.178310740354537</v>
      </c>
      <c r="K55" s="14">
        <f t="shared" si="11"/>
        <v>10930</v>
      </c>
      <c r="L55" s="43">
        <f t="shared" si="12"/>
        <v>109.3</v>
      </c>
      <c r="M55" s="18">
        <f t="shared" si="13"/>
        <v>10000</v>
      </c>
      <c r="N55" s="13"/>
      <c r="O55" s="18"/>
      <c r="P55" s="18"/>
      <c r="Q55" s="11"/>
    </row>
    <row r="56" spans="1:17" s="4" customFormat="1" ht="15.75" x14ac:dyDescent="0.25">
      <c r="A56" s="66"/>
      <c r="B56" s="66"/>
      <c r="C56" s="66"/>
      <c r="D56" s="49" t="s">
        <v>21</v>
      </c>
      <c r="E56" s="50">
        <v>1000</v>
      </c>
      <c r="F56" s="51">
        <v>10</v>
      </c>
      <c r="G56" s="40" t="str">
        <f>IFERROR(VLOOKUP(D56,'B3'!C:E,2,0),0)</f>
        <v>14,11</v>
      </c>
      <c r="H56" s="41" t="str">
        <f>IFERROR(VLOOKUP(D56,'B3'!C:E,3,0),0)</f>
        <v>0,21</v>
      </c>
      <c r="I56" s="42">
        <f t="shared" si="10"/>
        <v>14110</v>
      </c>
      <c r="J56" s="43">
        <f>(I56/$I$68)*100</f>
        <v>21.018918516311636</v>
      </c>
      <c r="K56" s="14">
        <f t="shared" si="11"/>
        <v>4110</v>
      </c>
      <c r="L56" s="43">
        <f t="shared" si="12"/>
        <v>41.099999999999994</v>
      </c>
      <c r="M56" s="18">
        <f t="shared" si="13"/>
        <v>10000</v>
      </c>
      <c r="N56" s="13"/>
      <c r="O56" s="18"/>
      <c r="P56" s="18"/>
      <c r="Q56" s="11"/>
    </row>
    <row r="57" spans="1:17" s="4" customFormat="1" ht="15.75" x14ac:dyDescent="0.25">
      <c r="A57" s="66"/>
      <c r="B57" s="66"/>
      <c r="C57" s="66"/>
      <c r="D57" s="49" t="s">
        <v>18</v>
      </c>
      <c r="E57" s="50">
        <v>1000</v>
      </c>
      <c r="F57" s="51">
        <v>10</v>
      </c>
      <c r="G57" s="40" t="str">
        <f>IFERROR(VLOOKUP(D57,'B3'!C:E,2,0),0)</f>
        <v>14,22</v>
      </c>
      <c r="H57" s="41" t="str">
        <f>IFERROR(VLOOKUP(D57,'B3'!C:E,3,0),0)</f>
        <v>-0,84</v>
      </c>
      <c r="I57" s="42">
        <f t="shared" si="10"/>
        <v>14220</v>
      </c>
      <c r="J57" s="43">
        <f t="shared" si="14"/>
        <v>21.182779681215553</v>
      </c>
      <c r="K57" s="14">
        <f t="shared" si="11"/>
        <v>4220</v>
      </c>
      <c r="L57" s="43">
        <f t="shared" si="12"/>
        <v>42.199999999999996</v>
      </c>
      <c r="M57" s="18">
        <f t="shared" si="13"/>
        <v>10000</v>
      </c>
      <c r="N57" s="13"/>
      <c r="O57" s="18"/>
      <c r="P57" s="18"/>
      <c r="Q57" s="11"/>
    </row>
    <row r="58" spans="1:17" s="4" customFormat="1" ht="15.75" x14ac:dyDescent="0.25">
      <c r="A58" s="66"/>
      <c r="B58" s="66"/>
      <c r="C58" s="66"/>
      <c r="D58" s="49" t="s">
        <v>20</v>
      </c>
      <c r="E58" s="50">
        <v>1000</v>
      </c>
      <c r="F58" s="51">
        <v>10</v>
      </c>
      <c r="G58" s="40" t="str">
        <f>IFERROR(VLOOKUP(D58,'B3'!C:E,2,0),0)</f>
        <v>8,37</v>
      </c>
      <c r="H58" s="41" t="str">
        <f>IFERROR(VLOOKUP(D58,'B3'!C:E,3,0),0)</f>
        <v>-3,57</v>
      </c>
      <c r="I58" s="42">
        <f t="shared" si="10"/>
        <v>8370</v>
      </c>
      <c r="J58" s="43">
        <f t="shared" si="14"/>
        <v>12.468345002234472</v>
      </c>
      <c r="K58" s="14">
        <f t="shared" si="11"/>
        <v>-1630</v>
      </c>
      <c r="L58" s="43">
        <f t="shared" si="12"/>
        <v>-16.3</v>
      </c>
      <c r="M58" s="18">
        <f t="shared" si="13"/>
        <v>10000</v>
      </c>
      <c r="N58" s="13"/>
      <c r="O58" s="18"/>
      <c r="P58" s="18"/>
      <c r="Q58" s="11"/>
    </row>
    <row r="59" spans="1:17" s="4" customFormat="1" ht="15.75" x14ac:dyDescent="0.25">
      <c r="A59" s="66"/>
      <c r="B59" s="66"/>
      <c r="C59" s="66"/>
      <c r="D59" s="49"/>
      <c r="E59" s="50"/>
      <c r="F59" s="51"/>
      <c r="G59" s="40">
        <f>IFERROR(VLOOKUP(D59,'B3'!C:E,2,0),0)</f>
        <v>0</v>
      </c>
      <c r="H59" s="41">
        <f>IFERROR(VLOOKUP(D59,'B3'!C:E,3,0),0)</f>
        <v>0</v>
      </c>
      <c r="I59" s="42">
        <f t="shared" si="10"/>
        <v>0</v>
      </c>
      <c r="J59" s="43">
        <f t="shared" si="14"/>
        <v>0</v>
      </c>
      <c r="K59" s="14">
        <f t="shared" si="11"/>
        <v>0</v>
      </c>
      <c r="L59" s="43">
        <f t="shared" si="12"/>
        <v>0</v>
      </c>
      <c r="M59" s="18">
        <f t="shared" si="13"/>
        <v>0</v>
      </c>
      <c r="N59" s="13"/>
      <c r="O59" s="18"/>
      <c r="P59" s="18"/>
      <c r="Q59" s="11"/>
    </row>
    <row r="60" spans="1:17" s="4" customFormat="1" ht="15.75" x14ac:dyDescent="0.25">
      <c r="A60" s="66"/>
      <c r="B60" s="66"/>
      <c r="C60" s="66"/>
      <c r="D60" s="49"/>
      <c r="E60" s="50"/>
      <c r="F60" s="51"/>
      <c r="G60" s="40">
        <f>IFERROR(VLOOKUP(D60,'B3'!C:E,2,0),0)</f>
        <v>0</v>
      </c>
      <c r="H60" s="41">
        <f>IFERROR(VLOOKUP(D60,'B3'!C:E,3,0),0)</f>
        <v>0</v>
      </c>
      <c r="I60" s="42">
        <f t="shared" si="10"/>
        <v>0</v>
      </c>
      <c r="J60" s="43">
        <f t="shared" si="14"/>
        <v>0</v>
      </c>
      <c r="K60" s="14">
        <f t="shared" si="11"/>
        <v>0</v>
      </c>
      <c r="L60" s="43">
        <f t="shared" si="12"/>
        <v>0</v>
      </c>
      <c r="M60" s="18">
        <f t="shared" si="13"/>
        <v>0</v>
      </c>
      <c r="N60" s="13"/>
      <c r="O60" s="18"/>
      <c r="P60" s="18"/>
      <c r="Q60" s="11"/>
    </row>
    <row r="61" spans="1:17" s="4" customFormat="1" ht="15.75" x14ac:dyDescent="0.25">
      <c r="A61" s="66"/>
      <c r="B61" s="66"/>
      <c r="C61" s="66"/>
      <c r="D61" s="49"/>
      <c r="E61" s="50"/>
      <c r="F61" s="51"/>
      <c r="G61" s="40">
        <f>IFERROR(VLOOKUP(D61,'B3'!C:E,2,0),0)</f>
        <v>0</v>
      </c>
      <c r="H61" s="41">
        <f>IFERROR(VLOOKUP(D61,'B3'!C:E,3,0),0)</f>
        <v>0</v>
      </c>
      <c r="I61" s="42">
        <f t="shared" si="10"/>
        <v>0</v>
      </c>
      <c r="J61" s="43">
        <f>(I61/$I$68)*100</f>
        <v>0</v>
      </c>
      <c r="K61" s="14">
        <f t="shared" si="11"/>
        <v>0</v>
      </c>
      <c r="L61" s="43">
        <f t="shared" si="12"/>
        <v>0</v>
      </c>
      <c r="M61" s="18">
        <f t="shared" si="13"/>
        <v>0</v>
      </c>
      <c r="N61" s="13"/>
      <c r="O61" s="18"/>
      <c r="P61" s="18"/>
      <c r="Q61" s="11"/>
    </row>
    <row r="62" spans="1:17" s="4" customFormat="1" ht="15.75" x14ac:dyDescent="0.25">
      <c r="A62" s="66"/>
      <c r="B62" s="66"/>
      <c r="C62" s="66"/>
      <c r="D62" s="49"/>
      <c r="E62" s="50"/>
      <c r="F62" s="51"/>
      <c r="G62" s="40">
        <f>IFERROR(VLOOKUP(D62,'B3'!C:E,2,0),0)</f>
        <v>0</v>
      </c>
      <c r="H62" s="41">
        <f>IFERROR(VLOOKUP(D62,'B3'!C:E,3,0),0)</f>
        <v>0</v>
      </c>
      <c r="I62" s="42">
        <f t="shared" si="10"/>
        <v>0</v>
      </c>
      <c r="J62" s="43">
        <f t="shared" si="14"/>
        <v>0</v>
      </c>
      <c r="K62" s="14">
        <f t="shared" si="11"/>
        <v>0</v>
      </c>
      <c r="L62" s="43">
        <f t="shared" si="12"/>
        <v>0</v>
      </c>
      <c r="M62" s="18">
        <f t="shared" si="13"/>
        <v>0</v>
      </c>
      <c r="N62" s="13"/>
      <c r="O62" s="18"/>
      <c r="P62" s="18"/>
      <c r="Q62" s="11"/>
    </row>
    <row r="63" spans="1:17" s="4" customFormat="1" ht="15.75" x14ac:dyDescent="0.25">
      <c r="A63" s="66"/>
      <c r="B63" s="66"/>
      <c r="C63" s="66"/>
      <c r="D63" s="49"/>
      <c r="E63" s="50"/>
      <c r="F63" s="51"/>
      <c r="G63" s="40">
        <f>IFERROR(VLOOKUP(D63,'B3'!C:E,2,0),0)</f>
        <v>0</v>
      </c>
      <c r="H63" s="41">
        <f>IFERROR(VLOOKUP(D63,'B3'!C:E,3,0),0)</f>
        <v>0</v>
      </c>
      <c r="I63" s="42">
        <f t="shared" si="10"/>
        <v>0</v>
      </c>
      <c r="J63" s="43">
        <f t="shared" si="14"/>
        <v>0</v>
      </c>
      <c r="K63" s="14">
        <f t="shared" si="11"/>
        <v>0</v>
      </c>
      <c r="L63" s="43">
        <f t="shared" si="12"/>
        <v>0</v>
      </c>
      <c r="M63" s="18">
        <f t="shared" si="13"/>
        <v>0</v>
      </c>
      <c r="N63" s="13"/>
      <c r="O63" s="46"/>
      <c r="P63" s="18"/>
      <c r="Q63" s="11"/>
    </row>
    <row r="64" spans="1:17" s="4" customFormat="1" ht="15.75" x14ac:dyDescent="0.25">
      <c r="A64" s="66"/>
      <c r="B64" s="66"/>
      <c r="C64" s="66"/>
      <c r="D64" s="49"/>
      <c r="E64" s="50"/>
      <c r="F64" s="51"/>
      <c r="G64" s="40">
        <f>IFERROR(VLOOKUP(D64,'B3'!C:E,2,0),0)</f>
        <v>0</v>
      </c>
      <c r="H64" s="41">
        <f>IFERROR(VLOOKUP(D64,'B3'!C:E,3,0),0)</f>
        <v>0</v>
      </c>
      <c r="I64" s="42">
        <f t="shared" si="10"/>
        <v>0</v>
      </c>
      <c r="J64" s="43">
        <f t="shared" si="14"/>
        <v>0</v>
      </c>
      <c r="K64" s="14">
        <f t="shared" si="11"/>
        <v>0</v>
      </c>
      <c r="L64" s="43">
        <f t="shared" si="12"/>
        <v>0</v>
      </c>
      <c r="M64" s="18">
        <f t="shared" si="13"/>
        <v>0</v>
      </c>
      <c r="N64" s="13"/>
      <c r="O64" s="18"/>
      <c r="P64" s="18"/>
      <c r="Q64" s="11"/>
    </row>
    <row r="65" spans="1:17" s="4" customFormat="1" ht="15.75" x14ac:dyDescent="0.25">
      <c r="A65" s="66"/>
      <c r="B65" s="66"/>
      <c r="C65" s="66"/>
      <c r="D65" s="49"/>
      <c r="E65" s="50"/>
      <c r="F65" s="51"/>
      <c r="G65" s="40">
        <f>IFERROR(VLOOKUP(D65,'B3'!C:E,2,0),0)</f>
        <v>0</v>
      </c>
      <c r="H65" s="41">
        <f>IFERROR(VLOOKUP(D65,'B3'!C:E,3,0),0)</f>
        <v>0</v>
      </c>
      <c r="I65" s="42">
        <f t="shared" si="10"/>
        <v>0</v>
      </c>
      <c r="J65" s="43">
        <f t="shared" si="14"/>
        <v>0</v>
      </c>
      <c r="K65" s="14">
        <f t="shared" si="11"/>
        <v>0</v>
      </c>
      <c r="L65" s="43">
        <f t="shared" si="12"/>
        <v>0</v>
      </c>
      <c r="M65" s="18">
        <f t="shared" si="13"/>
        <v>0</v>
      </c>
      <c r="N65" s="13"/>
      <c r="O65" s="18"/>
      <c r="P65" s="18"/>
      <c r="Q65" s="11"/>
    </row>
    <row r="66" spans="1:17" s="4" customFormat="1" ht="15.75" x14ac:dyDescent="0.25">
      <c r="A66" s="66"/>
      <c r="B66" s="66"/>
      <c r="C66" s="66"/>
      <c r="D66" s="49"/>
      <c r="E66" s="50"/>
      <c r="F66" s="51"/>
      <c r="G66" s="40">
        <f>IFERROR(VLOOKUP(D66,'B3'!C:E,2,0),0)</f>
        <v>0</v>
      </c>
      <c r="H66" s="41">
        <f>IFERROR(VLOOKUP(D66,'B3'!C:E,3,0),0)</f>
        <v>0</v>
      </c>
      <c r="I66" s="42">
        <f t="shared" si="10"/>
        <v>0</v>
      </c>
      <c r="J66" s="43">
        <f t="shared" si="14"/>
        <v>0</v>
      </c>
      <c r="K66" s="14">
        <f t="shared" si="11"/>
        <v>0</v>
      </c>
      <c r="L66" s="43">
        <f t="shared" si="12"/>
        <v>0</v>
      </c>
      <c r="M66" s="18">
        <f t="shared" si="13"/>
        <v>0</v>
      </c>
      <c r="N66" s="13"/>
      <c r="O66" s="18"/>
      <c r="P66" s="18"/>
      <c r="Q66" s="11"/>
    </row>
    <row r="67" spans="1:17" s="4" customFormat="1" ht="15.75" x14ac:dyDescent="0.25">
      <c r="A67" s="66"/>
      <c r="B67" s="66"/>
      <c r="C67" s="66"/>
      <c r="D67" s="49"/>
      <c r="E67" s="50"/>
      <c r="F67" s="51"/>
      <c r="G67" s="40">
        <f>IFERROR(VLOOKUP(D67,'B3'!C:E,2,0),0)</f>
        <v>0</v>
      </c>
      <c r="H67" s="41">
        <f>IFERROR(VLOOKUP(D67,'B3'!C:E,3,0),0)</f>
        <v>0</v>
      </c>
      <c r="I67" s="42">
        <f t="shared" si="10"/>
        <v>0</v>
      </c>
      <c r="J67" s="43">
        <f t="shared" si="14"/>
        <v>0</v>
      </c>
      <c r="K67" s="14">
        <f t="shared" si="11"/>
        <v>0</v>
      </c>
      <c r="L67" s="43">
        <f t="shared" si="12"/>
        <v>0</v>
      </c>
      <c r="M67" s="18">
        <f t="shared" si="13"/>
        <v>0</v>
      </c>
      <c r="N67" s="13"/>
      <c r="O67" s="18"/>
      <c r="P67" s="18"/>
      <c r="Q67" s="11"/>
    </row>
    <row r="68" spans="1:17" s="4" customFormat="1" ht="15.75" x14ac:dyDescent="0.25">
      <c r="A68" s="66"/>
      <c r="B68" s="66"/>
      <c r="C68" s="66"/>
      <c r="D68" s="5"/>
      <c r="E68" s="39"/>
      <c r="F68" s="39"/>
      <c r="G68" s="39"/>
      <c r="H68" s="39"/>
      <c r="I68" s="44">
        <f>SUM(I54:I67)</f>
        <v>67130</v>
      </c>
      <c r="J68" s="39"/>
      <c r="K68" s="39">
        <f>SUM(K54:K67)</f>
        <v>17130</v>
      </c>
      <c r="L68" s="47">
        <f>SUMPRODUCT(L54:L67,M54:M67)/SUM(M54:M67)</f>
        <v>34.26</v>
      </c>
      <c r="M68" s="7"/>
      <c r="N68" s="7"/>
      <c r="O68" s="39"/>
      <c r="P68" s="7"/>
      <c r="Q68" s="7"/>
    </row>
    <row r="69" spans="1:17" s="2" customFormat="1" ht="15.75" x14ac:dyDescent="0.25">
      <c r="A69" s="6"/>
      <c r="B69" s="6"/>
      <c r="C69" s="6"/>
      <c r="D69" s="6"/>
      <c r="E69" s="10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ht="15.75" x14ac:dyDescent="0.25">
      <c r="A70" s="19"/>
      <c r="B70" s="19"/>
      <c r="C70" s="20"/>
      <c r="D70" s="54" t="s">
        <v>1097</v>
      </c>
      <c r="E70" s="59" t="s">
        <v>1100</v>
      </c>
      <c r="F70" s="59"/>
      <c r="G70" s="59"/>
      <c r="H70" s="59"/>
      <c r="I70" s="59" t="s">
        <v>1350</v>
      </c>
      <c r="J70" s="59"/>
      <c r="K70" s="55" t="s">
        <v>697</v>
      </c>
      <c r="L70" s="55" t="s">
        <v>1155</v>
      </c>
      <c r="M70" s="21"/>
      <c r="N70" s="21"/>
      <c r="O70" s="21"/>
      <c r="P70" s="21"/>
      <c r="Q70" s="21"/>
    </row>
    <row r="71" spans="1:17" s="2" customFormat="1" ht="15.75" customHeight="1" x14ac:dyDescent="0.25">
      <c r="A71" s="65" t="s">
        <v>1106</v>
      </c>
      <c r="B71" s="66"/>
      <c r="C71" s="66"/>
      <c r="D71" s="49" t="s">
        <v>1123</v>
      </c>
      <c r="E71" s="62">
        <v>2000</v>
      </c>
      <c r="F71" s="62"/>
      <c r="G71" s="62"/>
      <c r="H71" s="62"/>
      <c r="I71" s="63">
        <v>4000</v>
      </c>
      <c r="J71" s="63"/>
      <c r="K71" s="14">
        <f t="shared" ref="K71:K84" si="15">I71-E71</f>
        <v>2000</v>
      </c>
      <c r="L71" s="45">
        <f t="shared" ref="L71:L84" si="16">IFERROR(K71/(E71)*100,0)</f>
        <v>100</v>
      </c>
      <c r="M71" s="18"/>
      <c r="N71" s="13"/>
      <c r="O71" s="18"/>
      <c r="P71" s="18"/>
      <c r="Q71" s="11"/>
    </row>
    <row r="72" spans="1:17" s="2" customFormat="1" ht="15.75" customHeight="1" x14ac:dyDescent="0.25">
      <c r="A72" s="66"/>
      <c r="B72" s="66"/>
      <c r="C72" s="66"/>
      <c r="D72" s="49" t="s">
        <v>1124</v>
      </c>
      <c r="E72" s="62">
        <v>2000</v>
      </c>
      <c r="F72" s="62"/>
      <c r="G72" s="62"/>
      <c r="H72" s="62"/>
      <c r="I72" s="63">
        <v>5000</v>
      </c>
      <c r="J72" s="63"/>
      <c r="K72" s="14">
        <f t="shared" si="15"/>
        <v>3000</v>
      </c>
      <c r="L72" s="45">
        <f t="shared" si="16"/>
        <v>150</v>
      </c>
      <c r="M72" s="18"/>
      <c r="N72" s="13"/>
      <c r="O72" s="18"/>
      <c r="P72" s="18"/>
      <c r="Q72" s="11"/>
    </row>
    <row r="73" spans="1:17" s="2" customFormat="1" ht="15.75" customHeight="1" x14ac:dyDescent="0.25">
      <c r="A73" s="66"/>
      <c r="B73" s="66"/>
      <c r="C73" s="66"/>
      <c r="D73" s="49"/>
      <c r="E73" s="58"/>
      <c r="F73" s="58"/>
      <c r="G73" s="58"/>
      <c r="H73" s="58"/>
      <c r="I73" s="63"/>
      <c r="J73" s="63"/>
      <c r="K73" s="14">
        <f t="shared" si="15"/>
        <v>0</v>
      </c>
      <c r="L73" s="45">
        <f t="shared" si="16"/>
        <v>0</v>
      </c>
      <c r="M73" s="18"/>
      <c r="N73" s="53"/>
      <c r="O73" s="18"/>
      <c r="P73" s="18"/>
      <c r="Q73" s="11"/>
    </row>
    <row r="74" spans="1:17" s="2" customFormat="1" ht="15.75" customHeight="1" x14ac:dyDescent="0.25">
      <c r="A74" s="66"/>
      <c r="B74" s="66"/>
      <c r="C74" s="66"/>
      <c r="D74" s="49"/>
      <c r="E74" s="58"/>
      <c r="F74" s="58"/>
      <c r="G74" s="58"/>
      <c r="H74" s="58"/>
      <c r="I74" s="63"/>
      <c r="J74" s="63"/>
      <c r="K74" s="14">
        <f t="shared" si="15"/>
        <v>0</v>
      </c>
      <c r="L74" s="45">
        <f t="shared" si="16"/>
        <v>0</v>
      </c>
      <c r="M74" s="18"/>
      <c r="N74" s="13"/>
      <c r="O74" s="18"/>
      <c r="P74" s="18"/>
      <c r="Q74" s="11"/>
    </row>
    <row r="75" spans="1:17" s="2" customFormat="1" ht="15.75" customHeight="1" x14ac:dyDescent="0.25">
      <c r="A75" s="66"/>
      <c r="B75" s="66"/>
      <c r="C75" s="66"/>
      <c r="D75" s="49"/>
      <c r="E75" s="58"/>
      <c r="F75" s="58"/>
      <c r="G75" s="58"/>
      <c r="H75" s="58"/>
      <c r="I75" s="63"/>
      <c r="J75" s="63"/>
      <c r="K75" s="14">
        <f t="shared" si="15"/>
        <v>0</v>
      </c>
      <c r="L75" s="45">
        <f t="shared" si="16"/>
        <v>0</v>
      </c>
      <c r="M75" s="18"/>
      <c r="N75" s="13"/>
      <c r="O75" s="18"/>
      <c r="P75" s="18"/>
      <c r="Q75" s="11"/>
    </row>
    <row r="76" spans="1:17" s="2" customFormat="1" ht="15.75" customHeight="1" x14ac:dyDescent="0.25">
      <c r="A76" s="66"/>
      <c r="B76" s="66"/>
      <c r="C76" s="66"/>
      <c r="D76" s="49"/>
      <c r="E76" s="58"/>
      <c r="F76" s="58"/>
      <c r="G76" s="58"/>
      <c r="H76" s="58"/>
      <c r="I76" s="63"/>
      <c r="J76" s="63"/>
      <c r="K76" s="14">
        <f t="shared" si="15"/>
        <v>0</v>
      </c>
      <c r="L76" s="45">
        <f t="shared" si="16"/>
        <v>0</v>
      </c>
      <c r="M76" s="18"/>
      <c r="N76" s="13"/>
      <c r="O76" s="18"/>
      <c r="P76" s="18"/>
      <c r="Q76" s="11"/>
    </row>
    <row r="77" spans="1:17" s="2" customFormat="1" ht="15.75" customHeight="1" x14ac:dyDescent="0.25">
      <c r="A77" s="66"/>
      <c r="B77" s="66"/>
      <c r="C77" s="66"/>
      <c r="D77" s="49"/>
      <c r="E77" s="58"/>
      <c r="F77" s="58"/>
      <c r="G77" s="58"/>
      <c r="H77" s="58"/>
      <c r="I77" s="63"/>
      <c r="J77" s="63"/>
      <c r="K77" s="14">
        <f t="shared" si="15"/>
        <v>0</v>
      </c>
      <c r="L77" s="45">
        <f t="shared" si="16"/>
        <v>0</v>
      </c>
      <c r="M77" s="18"/>
      <c r="N77" s="13"/>
      <c r="O77" s="18"/>
      <c r="P77" s="18"/>
      <c r="Q77" s="11"/>
    </row>
    <row r="78" spans="1:17" s="2" customFormat="1" ht="15.75" customHeight="1" x14ac:dyDescent="0.25">
      <c r="A78" s="66"/>
      <c r="B78" s="66"/>
      <c r="C78" s="66"/>
      <c r="D78" s="49"/>
      <c r="E78" s="58"/>
      <c r="F78" s="58"/>
      <c r="G78" s="58"/>
      <c r="H78" s="58"/>
      <c r="I78" s="63"/>
      <c r="J78" s="63"/>
      <c r="K78" s="14">
        <f t="shared" si="15"/>
        <v>0</v>
      </c>
      <c r="L78" s="45">
        <f t="shared" si="16"/>
        <v>0</v>
      </c>
      <c r="M78" s="18"/>
      <c r="N78" s="13"/>
      <c r="O78" s="18"/>
      <c r="P78" s="18"/>
      <c r="Q78" s="11"/>
    </row>
    <row r="79" spans="1:17" s="2" customFormat="1" ht="15.75" customHeight="1" x14ac:dyDescent="0.25">
      <c r="A79" s="66"/>
      <c r="B79" s="66"/>
      <c r="C79" s="66"/>
      <c r="D79" s="49"/>
      <c r="E79" s="58"/>
      <c r="F79" s="58"/>
      <c r="G79" s="58"/>
      <c r="H79" s="58"/>
      <c r="I79" s="63"/>
      <c r="J79" s="63"/>
      <c r="K79" s="14">
        <f t="shared" si="15"/>
        <v>0</v>
      </c>
      <c r="L79" s="45">
        <f t="shared" si="16"/>
        <v>0</v>
      </c>
      <c r="M79" s="18"/>
      <c r="N79" s="13"/>
      <c r="O79" s="18"/>
      <c r="P79" s="18"/>
      <c r="Q79" s="11"/>
    </row>
    <row r="80" spans="1:17" s="2" customFormat="1" ht="15.75" customHeight="1" x14ac:dyDescent="0.25">
      <c r="A80" s="66"/>
      <c r="B80" s="66"/>
      <c r="C80" s="66"/>
      <c r="D80" s="49"/>
      <c r="E80" s="58"/>
      <c r="F80" s="58"/>
      <c r="G80" s="58"/>
      <c r="H80" s="58"/>
      <c r="I80" s="63"/>
      <c r="J80" s="63"/>
      <c r="K80" s="14">
        <f t="shared" si="15"/>
        <v>0</v>
      </c>
      <c r="L80" s="45">
        <f t="shared" si="16"/>
        <v>0</v>
      </c>
      <c r="M80" s="18"/>
      <c r="N80" s="13"/>
      <c r="O80" s="18"/>
      <c r="P80" s="18"/>
      <c r="Q80" s="11"/>
    </row>
    <row r="81" spans="1:17" s="2" customFormat="1" ht="15.75" customHeight="1" x14ac:dyDescent="0.25">
      <c r="A81" s="66"/>
      <c r="B81" s="66"/>
      <c r="C81" s="66"/>
      <c r="D81" s="49"/>
      <c r="E81" s="58"/>
      <c r="F81" s="58"/>
      <c r="G81" s="58"/>
      <c r="H81" s="58"/>
      <c r="I81" s="63"/>
      <c r="J81" s="63"/>
      <c r="K81" s="14">
        <f t="shared" si="15"/>
        <v>0</v>
      </c>
      <c r="L81" s="45">
        <f t="shared" si="16"/>
        <v>0</v>
      </c>
      <c r="M81" s="18"/>
      <c r="N81" s="13"/>
      <c r="O81" s="18"/>
      <c r="P81" s="18"/>
      <c r="Q81" s="11"/>
    </row>
    <row r="82" spans="1:17" s="2" customFormat="1" ht="15.75" customHeight="1" x14ac:dyDescent="0.25">
      <c r="A82" s="66"/>
      <c r="B82" s="66"/>
      <c r="C82" s="66"/>
      <c r="D82" s="49"/>
      <c r="E82" s="58"/>
      <c r="F82" s="58"/>
      <c r="G82" s="58"/>
      <c r="H82" s="58"/>
      <c r="I82" s="63"/>
      <c r="J82" s="63"/>
      <c r="K82" s="14">
        <f t="shared" si="15"/>
        <v>0</v>
      </c>
      <c r="L82" s="45">
        <f t="shared" si="16"/>
        <v>0</v>
      </c>
      <c r="M82" s="18"/>
      <c r="N82" s="13"/>
      <c r="O82" s="18"/>
      <c r="P82" s="18"/>
      <c r="Q82" s="11"/>
    </row>
    <row r="83" spans="1:17" s="2" customFormat="1" ht="15.75" customHeight="1" x14ac:dyDescent="0.25">
      <c r="A83" s="66"/>
      <c r="B83" s="66"/>
      <c r="C83" s="66"/>
      <c r="D83" s="49"/>
      <c r="E83" s="58"/>
      <c r="F83" s="58"/>
      <c r="G83" s="58"/>
      <c r="H83" s="58"/>
      <c r="I83" s="63"/>
      <c r="J83" s="63"/>
      <c r="K83" s="14">
        <f t="shared" si="15"/>
        <v>0</v>
      </c>
      <c r="L83" s="45">
        <f t="shared" si="16"/>
        <v>0</v>
      </c>
      <c r="M83" s="18"/>
      <c r="N83" s="13"/>
      <c r="O83" s="18"/>
      <c r="P83" s="18"/>
      <c r="Q83" s="11"/>
    </row>
    <row r="84" spans="1:17" s="2" customFormat="1" ht="15.75" customHeight="1" x14ac:dyDescent="0.25">
      <c r="A84" s="66"/>
      <c r="B84" s="66"/>
      <c r="C84" s="66"/>
      <c r="D84" s="49"/>
      <c r="E84" s="58"/>
      <c r="F84" s="58"/>
      <c r="G84" s="58"/>
      <c r="H84" s="58"/>
      <c r="I84" s="63"/>
      <c r="J84" s="63"/>
      <c r="K84" s="14">
        <f t="shared" si="15"/>
        <v>0</v>
      </c>
      <c r="L84" s="45">
        <f t="shared" si="16"/>
        <v>0</v>
      </c>
      <c r="M84" s="18"/>
      <c r="N84" s="13"/>
      <c r="O84" s="18"/>
      <c r="P84" s="18"/>
      <c r="Q84" s="11"/>
    </row>
    <row r="85" spans="1:17" s="2" customFormat="1" ht="15.75" customHeight="1" x14ac:dyDescent="0.25">
      <c r="A85" s="66"/>
      <c r="B85" s="66"/>
      <c r="C85" s="66"/>
      <c r="D85" s="5"/>
      <c r="E85" s="61">
        <f>SUM(E71:H84)</f>
        <v>4000</v>
      </c>
      <c r="F85" s="61"/>
      <c r="G85" s="61"/>
      <c r="H85" s="61"/>
      <c r="I85" s="60">
        <f>SUM(I71:J84)</f>
        <v>9000</v>
      </c>
      <c r="J85" s="60"/>
      <c r="K85" s="39">
        <f>SUM(K71:K84)</f>
        <v>5000</v>
      </c>
      <c r="L85" s="47">
        <f>SUMPRODUCT(L71:L84,E71:E84)/SUM(E71:E84)</f>
        <v>125</v>
      </c>
      <c r="M85" s="7"/>
      <c r="N85" s="7"/>
      <c r="O85" s="7"/>
      <c r="P85" s="7"/>
      <c r="Q85" s="7"/>
    </row>
    <row r="86" spans="1:17" s="2" customFormat="1" ht="15" x14ac:dyDescent="0.25">
      <c r="A86" s="15"/>
      <c r="B86" s="15"/>
      <c r="C86" s="15"/>
      <c r="D86" s="16"/>
      <c r="E86" s="17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</row>
    <row r="87" spans="1:17" s="2" customFormat="1" ht="15" x14ac:dyDescent="0.25">
      <c r="A87" s="15"/>
      <c r="B87" s="15"/>
      <c r="C87" s="15"/>
      <c r="D87" s="16"/>
      <c r="E87" s="17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s="2" customFormat="1" ht="15" x14ac:dyDescent="0.25">
      <c r="A88" s="15"/>
      <c r="B88" s="15"/>
      <c r="C88" s="15"/>
      <c r="D88" s="16"/>
      <c r="E88" s="17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</row>
    <row r="89" spans="1:17" s="2" customFormat="1" ht="15" customHeight="1" x14ac:dyDescent="0.25">
      <c r="A89" s="15"/>
      <c r="B89" s="15"/>
      <c r="C89" s="15"/>
      <c r="D89" s="16"/>
      <c r="E89" s="17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</row>
    <row r="90" spans="1:17" s="2" customFormat="1" ht="15" customHeight="1" x14ac:dyDescent="0.25">
      <c r="A90" s="15"/>
      <c r="B90" s="15"/>
      <c r="C90" s="15"/>
      <c r="D90" s="16"/>
      <c r="E90" s="17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</row>
    <row r="91" spans="1:17" s="2" customFormat="1" ht="15" customHeight="1" x14ac:dyDescent="0.25">
      <c r="A91" s="15"/>
      <c r="B91" s="15"/>
      <c r="D91" s="16"/>
      <c r="E91" s="17"/>
      <c r="F91" s="16"/>
      <c r="G91" s="16"/>
      <c r="H91" s="15"/>
      <c r="K91" s="16"/>
      <c r="L91" s="16"/>
      <c r="M91" s="16"/>
      <c r="N91" s="16"/>
      <c r="O91" s="16"/>
      <c r="P91" s="16"/>
      <c r="Q91" s="16"/>
    </row>
    <row r="92" spans="1:17" s="2" customFormat="1" ht="15" customHeight="1" x14ac:dyDescent="0.25">
      <c r="A92" s="15"/>
      <c r="B92" s="15" t="s">
        <v>1096</v>
      </c>
      <c r="C92" s="56">
        <v>0.5</v>
      </c>
      <c r="D92" s="30"/>
      <c r="E92" s="17"/>
      <c r="F92" s="16"/>
      <c r="G92" s="16"/>
      <c r="H92" s="15" t="s">
        <v>1096</v>
      </c>
      <c r="I92" s="38">
        <f>Q97+(Q98/2)</f>
        <v>0.25521727644961034</v>
      </c>
      <c r="J92" s="29"/>
      <c r="K92" s="16"/>
      <c r="L92" s="16"/>
      <c r="M92" s="16"/>
      <c r="N92" s="35"/>
      <c r="O92" s="35"/>
      <c r="P92" s="35"/>
      <c r="Q92" s="16"/>
    </row>
    <row r="93" spans="1:17" s="2" customFormat="1" ht="15" customHeight="1" x14ac:dyDescent="0.25">
      <c r="A93" s="15"/>
      <c r="B93" s="15" t="s">
        <v>1107</v>
      </c>
      <c r="C93" s="56">
        <f>100%-C92</f>
        <v>0.5</v>
      </c>
      <c r="D93" s="30"/>
      <c r="E93" s="17"/>
      <c r="F93" s="16"/>
      <c r="G93" s="16"/>
      <c r="H93" s="15" t="s">
        <v>1107</v>
      </c>
      <c r="I93" s="38">
        <f>Q99+(Q98/2)</f>
        <v>0.74478272355038966</v>
      </c>
      <c r="J93" s="29"/>
      <c r="K93" s="16"/>
      <c r="L93" s="16"/>
      <c r="M93" s="16"/>
      <c r="N93" s="35"/>
      <c r="O93" s="35"/>
      <c r="P93" s="35"/>
      <c r="Q93" s="16"/>
    </row>
    <row r="94" spans="1:17" s="2" customFormat="1" ht="15" customHeight="1" x14ac:dyDescent="0.25">
      <c r="A94" s="15"/>
      <c r="B94" s="15"/>
      <c r="C94" s="31"/>
      <c r="D94" s="16"/>
      <c r="E94" s="17"/>
      <c r="F94" s="16"/>
      <c r="G94" s="16"/>
      <c r="H94" s="16"/>
      <c r="I94" s="16"/>
      <c r="J94" s="16"/>
      <c r="K94" s="16"/>
      <c r="L94" s="16"/>
      <c r="M94" s="16"/>
      <c r="N94" s="35"/>
      <c r="O94" s="35"/>
      <c r="P94" s="35"/>
      <c r="Q94" s="16"/>
    </row>
    <row r="95" spans="1:17" s="2" customFormat="1" ht="15" customHeight="1" x14ac:dyDescent="0.25">
      <c r="A95" s="15"/>
      <c r="B95" s="15"/>
      <c r="C95" s="15"/>
      <c r="D95" s="16"/>
      <c r="E95" s="17"/>
      <c r="F95" s="16"/>
      <c r="G95" s="16"/>
      <c r="H95" s="16"/>
      <c r="I95" s="16"/>
      <c r="J95" s="16"/>
      <c r="K95" s="16"/>
      <c r="L95" s="16"/>
      <c r="M95" s="16"/>
      <c r="N95" s="36"/>
      <c r="O95" s="36"/>
      <c r="P95" s="36"/>
      <c r="Q95" s="16"/>
    </row>
    <row r="96" spans="1:17" s="2" customFormat="1" ht="15" customHeight="1" x14ac:dyDescent="0.25">
      <c r="A96" s="15"/>
      <c r="B96" s="15"/>
      <c r="C96" s="15"/>
      <c r="D96" s="16"/>
      <c r="E96" s="17"/>
      <c r="F96" s="16"/>
      <c r="G96" s="16"/>
      <c r="H96" s="16"/>
      <c r="I96" s="16"/>
      <c r="J96" s="16"/>
      <c r="K96" s="16"/>
      <c r="L96" s="16"/>
      <c r="M96" s="16"/>
      <c r="N96" s="36"/>
      <c r="O96" s="36"/>
      <c r="P96" s="36"/>
      <c r="Q96" s="16"/>
    </row>
    <row r="97" spans="1:17" s="2" customFormat="1" ht="15" customHeight="1" x14ac:dyDescent="0.25">
      <c r="A97" s="15"/>
      <c r="B97" s="15"/>
      <c r="C97" s="15"/>
      <c r="D97" s="16"/>
      <c r="E97" s="17"/>
      <c r="F97" s="16"/>
      <c r="G97" s="16"/>
      <c r="H97" s="16"/>
      <c r="I97" s="16"/>
      <c r="J97" s="16"/>
      <c r="K97" s="16"/>
      <c r="L97" s="16"/>
      <c r="M97" s="16"/>
      <c r="N97" s="36"/>
      <c r="O97" s="32" t="s">
        <v>1108</v>
      </c>
      <c r="P97" s="33">
        <f>I17</f>
        <v>2000</v>
      </c>
      <c r="Q97" s="34">
        <f>P97/SUM($P$97:$P$99)</f>
        <v>1.3208294809140139E-2</v>
      </c>
    </row>
    <row r="98" spans="1:17" s="2" customFormat="1" ht="15" customHeight="1" x14ac:dyDescent="0.25">
      <c r="A98" s="15"/>
      <c r="B98" s="15"/>
      <c r="C98" s="15"/>
      <c r="D98" s="16"/>
      <c r="E98" s="17"/>
      <c r="F98" s="16"/>
      <c r="G98" s="16"/>
      <c r="H98" s="16"/>
      <c r="I98" s="16"/>
      <c r="J98" s="16"/>
      <c r="K98" s="16"/>
      <c r="L98" s="16"/>
      <c r="M98" s="16"/>
      <c r="N98" s="36"/>
      <c r="O98" s="32" t="s">
        <v>1109</v>
      </c>
      <c r="P98" s="33">
        <f>I34+I51</f>
        <v>73290</v>
      </c>
      <c r="Q98" s="34">
        <f t="shared" ref="Q98:Q99" si="17">P98/SUM($P$97:$P$99)</f>
        <v>0.48401796328094043</v>
      </c>
    </row>
    <row r="99" spans="1:17" s="2" customFormat="1" ht="15" customHeight="1" x14ac:dyDescent="0.25">
      <c r="A99" s="15"/>
      <c r="B99" s="15"/>
      <c r="C99" s="15"/>
      <c r="D99" s="16"/>
      <c r="E99" s="17"/>
      <c r="F99" s="16"/>
      <c r="G99" s="16"/>
      <c r="H99" s="16"/>
      <c r="I99" s="16"/>
      <c r="J99" s="16"/>
      <c r="K99" s="16"/>
      <c r="L99" s="16"/>
      <c r="M99" s="16"/>
      <c r="N99" s="36"/>
      <c r="O99" s="32" t="s">
        <v>1110</v>
      </c>
      <c r="P99" s="33">
        <f>I68+I85</f>
        <v>76130</v>
      </c>
      <c r="Q99" s="34">
        <f t="shared" si="17"/>
        <v>0.50277374190991941</v>
      </c>
    </row>
    <row r="100" spans="1:17" s="2" customFormat="1" ht="15" customHeight="1" x14ac:dyDescent="0.25">
      <c r="A100" s="15"/>
      <c r="B100" s="15"/>
      <c r="C100" s="15"/>
      <c r="D100" s="16"/>
      <c r="E100" s="17"/>
      <c r="F100" s="16"/>
      <c r="G100" s="16"/>
      <c r="H100" s="16"/>
      <c r="I100" s="16"/>
      <c r="J100" s="16"/>
      <c r="K100" s="16"/>
      <c r="L100" s="16"/>
      <c r="M100" s="16"/>
      <c r="N100" s="36"/>
      <c r="O100" s="36"/>
      <c r="P100" s="36"/>
      <c r="Q100" s="16"/>
    </row>
    <row r="101" spans="1:17" s="2" customFormat="1" ht="15" customHeight="1" x14ac:dyDescent="0.25">
      <c r="A101" s="15"/>
      <c r="B101" s="15"/>
      <c r="C101" s="15"/>
      <c r="D101" s="16"/>
      <c r="E101" s="17"/>
      <c r="F101" s="16"/>
      <c r="G101" s="16"/>
      <c r="H101" s="16"/>
      <c r="I101" s="16"/>
      <c r="J101" s="16"/>
      <c r="K101" s="16"/>
      <c r="L101" s="16"/>
      <c r="M101" s="16"/>
      <c r="N101" s="36"/>
      <c r="O101" s="36"/>
      <c r="P101" s="37">
        <v>1</v>
      </c>
      <c r="Q101" s="16"/>
    </row>
    <row r="102" spans="1:17" s="2" customFormat="1" ht="15" customHeight="1" x14ac:dyDescent="0.25">
      <c r="A102" s="15"/>
      <c r="B102" s="15"/>
      <c r="C102" s="15"/>
      <c r="D102" s="16"/>
      <c r="E102" s="17"/>
      <c r="F102" s="16"/>
      <c r="G102" s="16"/>
      <c r="H102" s="16"/>
      <c r="I102" s="16"/>
      <c r="J102" s="16"/>
      <c r="K102" s="16"/>
      <c r="L102" s="16"/>
      <c r="M102" s="16"/>
      <c r="N102" s="36"/>
      <c r="O102" s="36"/>
      <c r="P102" s="36"/>
      <c r="Q102" s="16"/>
    </row>
    <row r="103" spans="1:17" s="2" customFormat="1" ht="15" customHeight="1" x14ac:dyDescent="0.25">
      <c r="A103" s="15"/>
      <c r="B103" s="15"/>
      <c r="C103" s="15"/>
      <c r="D103" s="16"/>
      <c r="E103" s="17"/>
      <c r="F103" s="16"/>
      <c r="G103" s="16"/>
      <c r="H103" s="16"/>
      <c r="I103" s="16"/>
      <c r="J103" s="16"/>
      <c r="K103" s="16"/>
      <c r="L103" s="16"/>
      <c r="M103" s="16"/>
      <c r="N103" s="36"/>
      <c r="O103" s="36"/>
      <c r="P103" s="36"/>
      <c r="Q103" s="16"/>
    </row>
    <row r="104" spans="1:17" s="2" customFormat="1" ht="15" customHeight="1" x14ac:dyDescent="0.25">
      <c r="A104" s="15"/>
      <c r="B104" s="15"/>
      <c r="C104" s="15"/>
      <c r="D104" s="16"/>
      <c r="E104" s="17"/>
      <c r="F104" s="16"/>
      <c r="G104" s="16"/>
      <c r="H104" s="16"/>
      <c r="I104" s="16"/>
      <c r="J104" s="16"/>
      <c r="K104" s="16"/>
      <c r="L104" s="16"/>
      <c r="M104" s="16"/>
      <c r="N104" s="36"/>
      <c r="O104" s="36"/>
      <c r="P104" s="36"/>
      <c r="Q104" s="16"/>
    </row>
    <row r="105" spans="1:17" s="2" customFormat="1" ht="15" customHeight="1" x14ac:dyDescent="0.25">
      <c r="A105" s="15"/>
      <c r="B105" s="15"/>
      <c r="C105" s="15"/>
      <c r="D105" s="16"/>
      <c r="E105" s="17"/>
      <c r="F105" s="16"/>
      <c r="G105" s="16"/>
      <c r="H105" s="16"/>
      <c r="I105" s="16"/>
      <c r="J105" s="16"/>
      <c r="K105" s="16"/>
      <c r="L105" s="16"/>
      <c r="M105" s="16"/>
      <c r="N105" s="36"/>
      <c r="O105" s="36"/>
      <c r="P105" s="36"/>
      <c r="Q105" s="16"/>
    </row>
    <row r="106" spans="1:17" s="2" customFormat="1" ht="15" customHeight="1" x14ac:dyDescent="0.25">
      <c r="A106" s="15"/>
      <c r="B106" s="15"/>
      <c r="C106" s="15"/>
      <c r="D106" s="16"/>
      <c r="E106" s="17"/>
      <c r="F106" s="16"/>
      <c r="G106" s="16"/>
      <c r="H106" s="16"/>
      <c r="I106" s="16"/>
      <c r="J106" s="16"/>
      <c r="K106" s="16"/>
      <c r="L106" s="16"/>
      <c r="M106" s="16"/>
      <c r="N106" s="36"/>
      <c r="O106" s="36"/>
      <c r="P106" s="36"/>
      <c r="Q106" s="16"/>
    </row>
    <row r="107" spans="1:17" s="2" customFormat="1" ht="15" customHeight="1" x14ac:dyDescent="0.25">
      <c r="A107" s="15"/>
      <c r="B107" s="15"/>
      <c r="C107" s="15"/>
      <c r="D107" s="16"/>
      <c r="E107" s="17"/>
      <c r="F107" s="16"/>
      <c r="G107" s="16"/>
      <c r="H107" s="16"/>
      <c r="I107" s="16"/>
      <c r="J107" s="16"/>
      <c r="K107" s="16"/>
      <c r="L107" s="16"/>
      <c r="M107" s="16"/>
      <c r="N107" s="36"/>
      <c r="O107" s="36"/>
      <c r="P107" s="36"/>
      <c r="Q107" s="16"/>
    </row>
    <row r="108" spans="1:17" s="2" customFormat="1" ht="15" customHeight="1" x14ac:dyDescent="0.25">
      <c r="A108" s="15"/>
      <c r="B108" s="15"/>
      <c r="C108" s="15"/>
      <c r="D108" s="16"/>
      <c r="E108" s="17"/>
      <c r="F108" s="16"/>
      <c r="G108" s="16"/>
      <c r="H108" s="16"/>
      <c r="I108" s="16"/>
      <c r="J108" s="16"/>
      <c r="K108" s="16"/>
      <c r="L108" s="16"/>
      <c r="M108" s="16"/>
      <c r="N108" s="36"/>
      <c r="O108" s="36"/>
      <c r="P108" s="36"/>
      <c r="Q108" s="16"/>
    </row>
    <row r="109" spans="1:17" s="2" customFormat="1" ht="15" customHeight="1" x14ac:dyDescent="0.25">
      <c r="A109" s="15"/>
      <c r="B109" s="15"/>
      <c r="C109" s="15"/>
      <c r="D109" s="16"/>
      <c r="E109" s="17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s="2" customFormat="1" ht="15" customHeight="1" x14ac:dyDescent="0.25">
      <c r="A110" s="15"/>
      <c r="B110" s="15"/>
      <c r="C110" s="15"/>
      <c r="D110" s="16"/>
      <c r="E110" s="17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</row>
    <row r="111" spans="1:17" s="2" customFormat="1" ht="15" customHeight="1" x14ac:dyDescent="0.25">
      <c r="A111" s="15"/>
      <c r="B111" s="15"/>
      <c r="C111" s="15"/>
      <c r="D111" s="16"/>
      <c r="E111" s="17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</row>
    <row r="112" spans="1:17" s="2" customFormat="1" ht="15" hidden="1" customHeight="1" x14ac:dyDescent="0.25">
      <c r="A112" s="15"/>
      <c r="B112" s="15"/>
      <c r="C112" s="15"/>
      <c r="D112" s="16"/>
      <c r="E112" s="17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</row>
    <row r="113" spans="1:17" s="2" customFormat="1" ht="15" hidden="1" customHeight="1" x14ac:dyDescent="0.25">
      <c r="A113" s="15"/>
      <c r="B113" s="15"/>
      <c r="C113" s="15"/>
      <c r="D113" s="16"/>
      <c r="E113" s="17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</row>
    <row r="114" spans="1:17" s="2" customFormat="1" ht="15" hidden="1" customHeight="1" x14ac:dyDescent="0.25">
      <c r="A114" s="15"/>
      <c r="B114" s="15"/>
      <c r="C114" s="15"/>
      <c r="D114" s="16"/>
      <c r="E114" s="17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</row>
    <row r="115" spans="1:17" s="2" customFormat="1" ht="15" hidden="1" customHeight="1" x14ac:dyDescent="0.25">
      <c r="A115" s="15"/>
      <c r="B115" s="15"/>
      <c r="C115" s="15"/>
      <c r="D115" s="16"/>
      <c r="E115" s="17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s="2" customFormat="1" ht="15" hidden="1" customHeight="1" x14ac:dyDescent="0.25">
      <c r="A116" s="15"/>
      <c r="B116" s="15"/>
      <c r="C116" s="15"/>
      <c r="D116" s="16"/>
      <c r="E116" s="17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</row>
    <row r="117" spans="1:17" s="2" customFormat="1" ht="15" hidden="1" customHeight="1" x14ac:dyDescent="0.25">
      <c r="A117" s="15"/>
      <c r="B117" s="15"/>
      <c r="C117" s="15"/>
      <c r="D117" s="16"/>
      <c r="E117" s="17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</row>
    <row r="118" spans="1:17" s="2" customFormat="1" ht="15" hidden="1" customHeight="1" x14ac:dyDescent="0.25">
      <c r="A118" s="15"/>
      <c r="B118" s="15"/>
      <c r="C118" s="15"/>
      <c r="D118" s="16"/>
      <c r="E118" s="17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</row>
    <row r="119" spans="1:17" s="2" customFormat="1" ht="15" hidden="1" customHeight="1" x14ac:dyDescent="0.25">
      <c r="A119" s="15"/>
      <c r="B119" s="15"/>
      <c r="C119" s="15"/>
      <c r="D119" s="16"/>
      <c r="E119" s="17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</row>
    <row r="120" spans="1:17" s="2" customFormat="1" ht="15" hidden="1" customHeight="1" x14ac:dyDescent="0.25">
      <c r="A120" s="15"/>
      <c r="B120" s="15"/>
      <c r="C120" s="15"/>
      <c r="D120" s="16"/>
      <c r="E120" s="17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s="2" customFormat="1" ht="15" hidden="1" customHeight="1" x14ac:dyDescent="0.25">
      <c r="A121" s="15"/>
      <c r="B121" s="15"/>
      <c r="C121" s="15"/>
      <c r="D121" s="16"/>
      <c r="E121" s="17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</row>
    <row r="122" spans="1:17" s="2" customFormat="1" ht="15" hidden="1" customHeight="1" x14ac:dyDescent="0.25">
      <c r="A122" s="15"/>
      <c r="B122" s="15"/>
      <c r="C122" s="15"/>
      <c r="D122" s="16"/>
      <c r="E122" s="17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</row>
    <row r="123" spans="1:17" s="2" customFormat="1" ht="15" hidden="1" customHeight="1" x14ac:dyDescent="0.25">
      <c r="A123" s="15"/>
      <c r="B123" s="15"/>
      <c r="C123" s="15"/>
      <c r="D123" s="16"/>
      <c r="E123" s="17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</row>
    <row r="124" spans="1:17" s="2" customFormat="1" ht="15" hidden="1" customHeight="1" x14ac:dyDescent="0.25">
      <c r="A124" s="15"/>
      <c r="B124" s="15"/>
      <c r="C124" s="15"/>
      <c r="D124" s="16"/>
      <c r="E124" s="17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s="2" customFormat="1" ht="15" hidden="1" customHeight="1" x14ac:dyDescent="0.25">
      <c r="A125" s="15"/>
      <c r="B125" s="15"/>
      <c r="C125" s="15"/>
      <c r="D125" s="16"/>
      <c r="E125" s="17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</row>
    <row r="126" spans="1:17" s="2" customFormat="1" ht="15" hidden="1" customHeight="1" x14ac:dyDescent="0.25">
      <c r="A126" s="15"/>
      <c r="B126" s="15"/>
      <c r="C126" s="15"/>
      <c r="D126" s="16"/>
      <c r="E126" s="17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</row>
    <row r="127" spans="1:17" s="2" customFormat="1" ht="15" hidden="1" customHeight="1" x14ac:dyDescent="0.25">
      <c r="A127" s="15"/>
      <c r="B127" s="15"/>
      <c r="C127" s="15"/>
      <c r="D127" s="16"/>
      <c r="E127" s="17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</row>
    <row r="128" spans="1:17" s="2" customFormat="1" ht="15" hidden="1" customHeight="1" x14ac:dyDescent="0.25">
      <c r="A128" s="15"/>
      <c r="B128" s="15"/>
      <c r="C128" s="15"/>
      <c r="D128" s="16"/>
      <c r="E128" s="17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</row>
    <row r="129" spans="1:17" s="2" customFormat="1" ht="15" hidden="1" customHeight="1" x14ac:dyDescent="0.25">
      <c r="A129" s="15"/>
      <c r="B129" s="15"/>
      <c r="C129" s="15"/>
      <c r="D129" s="16"/>
      <c r="E129" s="17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</row>
    <row r="130" spans="1:17" s="16" customFormat="1" ht="15" hidden="1" customHeight="1" x14ac:dyDescent="0.25">
      <c r="A130" s="15"/>
      <c r="B130" s="15"/>
      <c r="C130" s="15"/>
      <c r="E130" s="17"/>
    </row>
    <row r="131" spans="1:17" s="16" customFormat="1" ht="15" hidden="1" customHeight="1" x14ac:dyDescent="0.25">
      <c r="A131" s="15"/>
      <c r="B131" s="15"/>
      <c r="C131" s="15"/>
      <c r="E131" s="17"/>
    </row>
    <row r="132" spans="1:17" s="16" customFormat="1" ht="15" hidden="1" customHeight="1" x14ac:dyDescent="0.25">
      <c r="A132" s="15"/>
      <c r="B132" s="15"/>
      <c r="C132" s="15"/>
      <c r="E132" s="17"/>
    </row>
    <row r="133" spans="1:17" s="16" customFormat="1" ht="15" hidden="1" customHeight="1" x14ac:dyDescent="0.25">
      <c r="A133" s="15"/>
      <c r="B133" s="15"/>
      <c r="C133" s="15"/>
      <c r="E133" s="17"/>
    </row>
    <row r="134" spans="1:17" s="16" customFormat="1" ht="15" hidden="1" customHeight="1" x14ac:dyDescent="0.25">
      <c r="A134" s="15"/>
      <c r="B134" s="15"/>
      <c r="C134" s="15"/>
      <c r="E134" s="17"/>
    </row>
    <row r="135" spans="1:17" s="16" customFormat="1" ht="15" hidden="1" customHeight="1" x14ac:dyDescent="0.25">
      <c r="A135" s="15"/>
      <c r="B135" s="15"/>
      <c r="C135" s="15"/>
      <c r="E135" s="17"/>
    </row>
    <row r="136" spans="1:17" s="16" customFormat="1" ht="15" hidden="1" customHeight="1" x14ac:dyDescent="0.25">
      <c r="A136" s="15"/>
      <c r="B136" s="15"/>
      <c r="C136" s="15"/>
      <c r="E136" s="17"/>
    </row>
    <row r="137" spans="1:17" s="16" customFormat="1" ht="15" hidden="1" customHeight="1" x14ac:dyDescent="0.25">
      <c r="A137" s="15"/>
      <c r="B137" s="15"/>
      <c r="C137" s="15"/>
      <c r="E137" s="17"/>
    </row>
    <row r="138" spans="1:17" s="16" customFormat="1" ht="15" hidden="1" customHeight="1" x14ac:dyDescent="0.25">
      <c r="A138" s="15"/>
      <c r="B138" s="15"/>
      <c r="C138" s="15"/>
      <c r="E138" s="17"/>
    </row>
    <row r="139" spans="1:17" s="16" customFormat="1" ht="15" hidden="1" customHeight="1" x14ac:dyDescent="0.25">
      <c r="A139" s="15"/>
      <c r="B139" s="15"/>
      <c r="C139" s="15"/>
      <c r="E139" s="17"/>
    </row>
    <row r="140" spans="1:17" s="16" customFormat="1" ht="15" hidden="1" customHeight="1" x14ac:dyDescent="0.25">
      <c r="A140" s="15"/>
      <c r="B140" s="15"/>
      <c r="C140" s="15"/>
      <c r="E140" s="17"/>
    </row>
    <row r="141" spans="1:17" s="16" customFormat="1" ht="15" hidden="1" customHeight="1" x14ac:dyDescent="0.25">
      <c r="A141" s="15"/>
      <c r="B141" s="15"/>
      <c r="C141" s="15"/>
      <c r="E141" s="17"/>
    </row>
    <row r="142" spans="1:17" s="16" customFormat="1" ht="15" hidden="1" customHeight="1" x14ac:dyDescent="0.25">
      <c r="A142" s="15"/>
      <c r="B142" s="15"/>
      <c r="C142" s="15"/>
      <c r="E142" s="17"/>
    </row>
    <row r="143" spans="1:17" s="16" customFormat="1" ht="15" hidden="1" customHeight="1" x14ac:dyDescent="0.25">
      <c r="A143" s="15"/>
      <c r="B143" s="15"/>
      <c r="C143" s="15"/>
      <c r="E143" s="17"/>
    </row>
    <row r="144" spans="1:17" ht="15" hidden="1" customHeight="1" x14ac:dyDescent="0.25">
      <c r="A144" s="15"/>
      <c r="B144" s="15"/>
      <c r="C144" s="15"/>
      <c r="D144" s="16"/>
      <c r="E144" s="17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</row>
    <row r="145" spans="1:17" ht="15" hidden="1" customHeight="1" x14ac:dyDescent="0.25">
      <c r="A145" s="15"/>
      <c r="B145" s="15"/>
      <c r="C145" s="15"/>
      <c r="D145" s="16"/>
      <c r="E145" s="17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</row>
    <row r="146" spans="1:17" ht="15" hidden="1" customHeight="1" x14ac:dyDescent="0.25">
      <c r="A146" s="15"/>
      <c r="B146" s="15"/>
      <c r="C146" s="15"/>
      <c r="D146" s="16"/>
      <c r="E146" s="17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1:17" ht="15" hidden="1" customHeight="1" x14ac:dyDescent="0.25">
      <c r="A147" s="15"/>
      <c r="B147" s="15"/>
      <c r="C147" s="15"/>
      <c r="D147" s="16"/>
      <c r="E147" s="17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</row>
    <row r="148" spans="1:17" ht="15" hidden="1" customHeight="1" x14ac:dyDescent="0.25">
      <c r="A148" s="15"/>
      <c r="B148" s="15"/>
      <c r="C148" s="15"/>
      <c r="D148" s="16"/>
      <c r="E148" s="17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</row>
    <row r="149" spans="1:17" ht="15" hidden="1" customHeight="1" x14ac:dyDescent="0.25">
      <c r="A149" s="15"/>
      <c r="B149" s="15"/>
      <c r="C149" s="15"/>
      <c r="D149" s="16"/>
      <c r="E149" s="17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</row>
    <row r="150" spans="1:17" ht="15" hidden="1" customHeight="1" x14ac:dyDescent="0.25">
      <c r="A150" s="15"/>
      <c r="B150" s="15"/>
      <c r="C150" s="15"/>
      <c r="D150" s="16"/>
      <c r="E150" s="17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</row>
    <row r="151" spans="1:17" ht="15" hidden="1" customHeight="1" x14ac:dyDescent="0.25">
      <c r="A151" s="15"/>
      <c r="B151" s="15"/>
      <c r="C151" s="15"/>
      <c r="D151" s="16"/>
      <c r="E151" s="17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</row>
    <row r="152" spans="1:17" ht="15" hidden="1" customHeight="1" x14ac:dyDescent="0.25">
      <c r="A152" s="15"/>
      <c r="B152" s="15"/>
      <c r="C152" s="15"/>
      <c r="D152" s="16"/>
      <c r="E152" s="17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ht="15" hidden="1" customHeight="1" x14ac:dyDescent="0.25">
      <c r="A153" s="15"/>
      <c r="B153" s="15"/>
      <c r="C153" s="15"/>
      <c r="D153" s="16"/>
      <c r="E153" s="17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</row>
    <row r="154" spans="1:17" ht="15" hidden="1" customHeight="1" x14ac:dyDescent="0.25">
      <c r="A154" s="15"/>
      <c r="B154" s="15"/>
      <c r="C154" s="15"/>
      <c r="D154" s="16"/>
      <c r="E154" s="17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</row>
    <row r="155" spans="1:17" ht="15" hidden="1" customHeight="1" x14ac:dyDescent="0.25">
      <c r="A155" s="15"/>
      <c r="B155" s="15"/>
      <c r="C155" s="15"/>
      <c r="D155" s="16"/>
      <c r="E155" s="17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</row>
    <row r="156" spans="1:17" ht="15" hidden="1" customHeight="1" x14ac:dyDescent="0.25">
      <c r="A156" s="15"/>
      <c r="B156" s="15"/>
      <c r="C156" s="15"/>
      <c r="D156" s="16"/>
      <c r="E156" s="17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</row>
    <row r="157" spans="1:17" ht="15" hidden="1" customHeight="1" x14ac:dyDescent="0.25">
      <c r="A157" s="15"/>
      <c r="B157" s="15"/>
      <c r="C157" s="15"/>
      <c r="D157" s="16"/>
      <c r="E157" s="17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</row>
    <row r="158" spans="1:17" ht="15" hidden="1" customHeight="1" x14ac:dyDescent="0.25">
      <c r="A158" s="15"/>
      <c r="B158" s="15"/>
      <c r="C158" s="15"/>
      <c r="D158" s="16"/>
      <c r="E158" s="17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hidden="1" customHeight="1" x14ac:dyDescent="0.25">
      <c r="A159" s="15"/>
      <c r="B159" s="15"/>
      <c r="C159" s="15"/>
      <c r="D159" s="16"/>
      <c r="E159" s="17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</row>
    <row r="160" spans="1:17" ht="15" hidden="1" customHeight="1" x14ac:dyDescent="0.25">
      <c r="A160" s="15"/>
      <c r="B160" s="15"/>
      <c r="C160" s="15"/>
      <c r="D160" s="16"/>
      <c r="E160" s="17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ht="15" hidden="1" customHeight="1" x14ac:dyDescent="0.25">
      <c r="A161" s="15"/>
      <c r="B161" s="15"/>
      <c r="C161" s="15"/>
      <c r="D161" s="16"/>
      <c r="E161" s="17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</row>
    <row r="162" spans="1:17" ht="15" hidden="1" customHeight="1" x14ac:dyDescent="0.25">
      <c r="A162" s="15"/>
      <c r="B162" s="15"/>
      <c r="C162" s="15"/>
      <c r="D162" s="16"/>
      <c r="E162" s="17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</row>
    <row r="163" spans="1:17" ht="15" hidden="1" customHeight="1" x14ac:dyDescent="0.25">
      <c r="A163" s="15"/>
      <c r="B163" s="15"/>
      <c r="C163" s="15"/>
      <c r="D163" s="16"/>
      <c r="E163" s="17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1:17" ht="15" hidden="1" customHeight="1" x14ac:dyDescent="0.25">
      <c r="A164" s="15"/>
      <c r="B164" s="15"/>
      <c r="C164" s="15"/>
      <c r="D164" s="16"/>
      <c r="E164" s="17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5" hidden="1" customHeight="1" x14ac:dyDescent="0.25">
      <c r="A165" s="15"/>
      <c r="B165" s="15"/>
      <c r="C165" s="15"/>
      <c r="D165" s="16"/>
      <c r="E165" s="17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</row>
    <row r="166" spans="1:17" ht="15" hidden="1" customHeight="1" x14ac:dyDescent="0.25">
      <c r="A166" s="15"/>
      <c r="B166" s="15"/>
      <c r="C166" s="15"/>
      <c r="D166" s="16"/>
      <c r="E166" s="17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</sheetData>
  <sheetProtection algorithmName="SHA-512" hashValue="GN/ybKSK3YjGwF1kDwPWFobchaOpn4uCUkBDlv1Z+BOnX8vlUyj0KGT9tALjc7ktaMRINZSxe82GYeLm/+aM1Q==" saltValue="1YKeoBpJvGHAoRX5Ex2XQQ==" spinCount="100000" sheet="1" objects="1" scenarios="1" selectLockedCells="1"/>
  <mergeCells count="101">
    <mergeCell ref="I79:J79"/>
    <mergeCell ref="E79:H79"/>
    <mergeCell ref="I83:J83"/>
    <mergeCell ref="I84:J84"/>
    <mergeCell ref="I80:J80"/>
    <mergeCell ref="I81:J81"/>
    <mergeCell ref="I82:J82"/>
    <mergeCell ref="I73:J73"/>
    <mergeCell ref="I74:J74"/>
    <mergeCell ref="I75:J75"/>
    <mergeCell ref="E74:H74"/>
    <mergeCell ref="E75:H75"/>
    <mergeCell ref="I76:J76"/>
    <mergeCell ref="I77:J77"/>
    <mergeCell ref="I78:J78"/>
    <mergeCell ref="E76:H76"/>
    <mergeCell ref="E77:H77"/>
    <mergeCell ref="E78:H78"/>
    <mergeCell ref="I49:J49"/>
    <mergeCell ref="I50:J50"/>
    <mergeCell ref="E49:H49"/>
    <mergeCell ref="E48:H48"/>
    <mergeCell ref="E50:H50"/>
    <mergeCell ref="I70:J70"/>
    <mergeCell ref="I71:J71"/>
    <mergeCell ref="I72:J72"/>
    <mergeCell ref="I51:J51"/>
    <mergeCell ref="I42:J42"/>
    <mergeCell ref="I43:J43"/>
    <mergeCell ref="I44:J44"/>
    <mergeCell ref="E44:H44"/>
    <mergeCell ref="I17:J17"/>
    <mergeCell ref="E37:H37"/>
    <mergeCell ref="E38:H38"/>
    <mergeCell ref="E36:H36"/>
    <mergeCell ref="I48:J48"/>
    <mergeCell ref="A71:C85"/>
    <mergeCell ref="A3:C17"/>
    <mergeCell ref="G2:H2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A54:C68"/>
    <mergeCell ref="A20:C34"/>
    <mergeCell ref="A37:C51"/>
    <mergeCell ref="E40:H40"/>
    <mergeCell ref="E41:H41"/>
    <mergeCell ref="E42:H42"/>
    <mergeCell ref="E43:H43"/>
    <mergeCell ref="G17:H17"/>
    <mergeCell ref="E85:H85"/>
    <mergeCell ref="I2:J2"/>
    <mergeCell ref="I3:J3"/>
    <mergeCell ref="I15:J15"/>
    <mergeCell ref="I16:J16"/>
    <mergeCell ref="G15:H15"/>
    <mergeCell ref="G16:H16"/>
    <mergeCell ref="I14:J14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E39:H39"/>
    <mergeCell ref="I36:J36"/>
    <mergeCell ref="I85:J85"/>
    <mergeCell ref="E83:H83"/>
    <mergeCell ref="E84:H84"/>
    <mergeCell ref="E51:H51"/>
    <mergeCell ref="E70:H70"/>
    <mergeCell ref="E71:H71"/>
    <mergeCell ref="E72:H72"/>
    <mergeCell ref="E73:H73"/>
    <mergeCell ref="E80:H80"/>
    <mergeCell ref="E81:H81"/>
    <mergeCell ref="E82:H82"/>
    <mergeCell ref="I45:J45"/>
    <mergeCell ref="I46:J46"/>
    <mergeCell ref="I47:J47"/>
    <mergeCell ref="E45:H45"/>
    <mergeCell ref="E46:H46"/>
    <mergeCell ref="E47:H47"/>
    <mergeCell ref="I37:J37"/>
    <mergeCell ref="I38:J38"/>
    <mergeCell ref="I39:J39"/>
    <mergeCell ref="I40:J40"/>
    <mergeCell ref="I41:J41"/>
  </mergeCells>
  <phoneticPr fontId="10" type="noConversion"/>
  <conditionalFormatting sqref="K54:K67">
    <cfRule type="cellIs" dxfId="45" priority="71" operator="lessThan">
      <formula>0</formula>
    </cfRule>
    <cfRule type="cellIs" dxfId="44" priority="73" operator="lessThan">
      <formula>0</formula>
    </cfRule>
    <cfRule type="cellIs" dxfId="43" priority="74" operator="lessThan">
      <formula>0</formula>
    </cfRule>
  </conditionalFormatting>
  <conditionalFormatting sqref="L54:L67">
    <cfRule type="cellIs" dxfId="42" priority="70" operator="lessThan">
      <formula>0</formula>
    </cfRule>
    <cfRule type="cellIs" dxfId="41" priority="72" operator="lessThan">
      <formula>0</formula>
    </cfRule>
  </conditionalFormatting>
  <conditionalFormatting sqref="I51 E51 G17 I17 K51 I85 E85 K85 H68:K68 O68">
    <cfRule type="cellIs" dxfId="40" priority="69" operator="lessThan">
      <formula>0</formula>
    </cfRule>
  </conditionalFormatting>
  <conditionalFormatting sqref="K68 I68">
    <cfRule type="cellIs" dxfId="39" priority="68" operator="lessThan">
      <formula>0</formula>
    </cfRule>
  </conditionalFormatting>
  <conditionalFormatting sqref="K3:K16">
    <cfRule type="cellIs" dxfId="38" priority="47" operator="lessThan">
      <formula>0</formula>
    </cfRule>
    <cfRule type="cellIs" dxfId="37" priority="49" operator="lessThan">
      <formula>0</formula>
    </cfRule>
    <cfRule type="cellIs" dxfId="36" priority="50" operator="lessThan">
      <formula>0</formula>
    </cfRule>
  </conditionalFormatting>
  <conditionalFormatting sqref="L3:L16">
    <cfRule type="cellIs" dxfId="35" priority="46" operator="lessThan">
      <formula>0</formula>
    </cfRule>
    <cfRule type="cellIs" dxfId="34" priority="48" operator="lessThan">
      <formula>0</formula>
    </cfRule>
  </conditionalFormatting>
  <conditionalFormatting sqref="G17 I17">
    <cfRule type="cellIs" dxfId="33" priority="45" operator="lessThan">
      <formula>0</formula>
    </cfRule>
  </conditionalFormatting>
  <conditionalFormatting sqref="K17">
    <cfRule type="cellIs" dxfId="32" priority="44" operator="lessThan">
      <formula>0</formula>
    </cfRule>
  </conditionalFormatting>
  <conditionalFormatting sqref="K17">
    <cfRule type="cellIs" dxfId="31" priority="43" operator="lessThan">
      <formula>0</formula>
    </cfRule>
  </conditionalFormatting>
  <conditionalFormatting sqref="K20:K33">
    <cfRule type="cellIs" dxfId="30" priority="39" operator="lessThan">
      <formula>0</formula>
    </cfRule>
    <cfRule type="cellIs" dxfId="29" priority="41" operator="lessThan">
      <formula>0</formula>
    </cfRule>
    <cfRule type="cellIs" dxfId="28" priority="42" operator="lessThan">
      <formula>0</formula>
    </cfRule>
  </conditionalFormatting>
  <conditionalFormatting sqref="L20:L33">
    <cfRule type="cellIs" dxfId="27" priority="38" operator="lessThan">
      <formula>0</formula>
    </cfRule>
    <cfRule type="cellIs" dxfId="26" priority="40" operator="lessThan">
      <formula>0</formula>
    </cfRule>
  </conditionalFormatting>
  <conditionalFormatting sqref="H34">
    <cfRule type="cellIs" dxfId="25" priority="37" operator="lessThan">
      <formula>0</formula>
    </cfRule>
  </conditionalFormatting>
  <conditionalFormatting sqref="K34 I34">
    <cfRule type="cellIs" dxfId="24" priority="36" operator="lessThan">
      <formula>0</formula>
    </cfRule>
  </conditionalFormatting>
  <conditionalFormatting sqref="H34:K34">
    <cfRule type="cellIs" dxfId="23" priority="35" operator="lessThan">
      <formula>0</formula>
    </cfRule>
  </conditionalFormatting>
  <conditionalFormatting sqref="E85">
    <cfRule type="cellIs" dxfId="22" priority="13" operator="lessThan">
      <formula>0</formula>
    </cfRule>
  </conditionalFormatting>
  <conditionalFormatting sqref="K85 I85">
    <cfRule type="cellIs" dxfId="21" priority="12" operator="lessThan">
      <formula>0</formula>
    </cfRule>
  </conditionalFormatting>
  <conditionalFormatting sqref="K37:K50">
    <cfRule type="cellIs" dxfId="20" priority="23" operator="lessThan">
      <formula>0</formula>
    </cfRule>
    <cfRule type="cellIs" dxfId="19" priority="25" operator="lessThan">
      <formula>0</formula>
    </cfRule>
    <cfRule type="cellIs" dxfId="18" priority="26" operator="lessThan">
      <formula>0</formula>
    </cfRule>
  </conditionalFormatting>
  <conditionalFormatting sqref="L37:L50">
    <cfRule type="cellIs" dxfId="17" priority="22" operator="lessThan">
      <formula>0</formula>
    </cfRule>
    <cfRule type="cellIs" dxfId="16" priority="24" operator="lessThan">
      <formula>0</formula>
    </cfRule>
  </conditionalFormatting>
  <conditionalFormatting sqref="E51">
    <cfRule type="cellIs" dxfId="15" priority="21" operator="lessThan">
      <formula>0</formula>
    </cfRule>
  </conditionalFormatting>
  <conditionalFormatting sqref="K51 I51">
    <cfRule type="cellIs" dxfId="14" priority="20" operator="lessThan">
      <formula>0</formula>
    </cfRule>
  </conditionalFormatting>
  <conditionalFormatting sqref="E3:E16 K20:K33 I20:I33 E20:E33 I54:I67 G54:G67 E54:E67 E73:E84 E37:E40 E42 E44:E50 G20:G33 G3:H16 K3:K16 K37:K50 K54:K67">
    <cfRule type="cellIs" dxfId="13" priority="10" operator="equal">
      <formula>0</formula>
    </cfRule>
  </conditionalFormatting>
  <conditionalFormatting sqref="F3:F16 I3:J16 H20:H33 F20:F33 I37:J50 H54:H67 F54:F67 I71:J84 L3:L16 L20:L33 L37:L50 J20:J33 J54:J67 L54:L67">
    <cfRule type="cellIs" dxfId="12" priority="9" operator="equal">
      <formula>0</formula>
    </cfRule>
  </conditionalFormatting>
  <conditionalFormatting sqref="E71:E72">
    <cfRule type="cellIs" dxfId="11" priority="8" operator="equal">
      <formula>0</formula>
    </cfRule>
  </conditionalFormatting>
  <conditionalFormatting sqref="K71:K84">
    <cfRule type="cellIs" dxfId="10" priority="4" operator="lessThan">
      <formula>0</formula>
    </cfRule>
    <cfRule type="cellIs" dxfId="9" priority="6" operator="lessThan">
      <formula>0</formula>
    </cfRule>
    <cfRule type="cellIs" dxfId="8" priority="7" operator="lessThan">
      <formula>0</formula>
    </cfRule>
  </conditionalFormatting>
  <conditionalFormatting sqref="L71:L84">
    <cfRule type="cellIs" dxfId="7" priority="3" operator="lessThan">
      <formula>0</formula>
    </cfRule>
    <cfRule type="cellIs" dxfId="6" priority="5" operator="lessThan">
      <formula>0</formula>
    </cfRule>
  </conditionalFormatting>
  <conditionalFormatting sqref="K71:K84">
    <cfRule type="cellIs" dxfId="5" priority="2" operator="equal">
      <formula>0</formula>
    </cfRule>
  </conditionalFormatting>
  <conditionalFormatting sqref="L71:L84">
    <cfRule type="cellIs" dxfId="4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89231-7373-4A0E-874A-B07D1BD1C4C9}">
  <dimension ref="A1:E1022"/>
  <sheetViews>
    <sheetView topLeftCell="A991" workbookViewId="0">
      <selection activeCell="D1024" sqref="D1024"/>
    </sheetView>
  </sheetViews>
  <sheetFormatPr defaultRowHeight="15" x14ac:dyDescent="0.25"/>
  <cols>
    <col min="1" max="4" width="11.140625" bestFit="1" customWidth="1"/>
    <col min="5" max="6" width="11.140625" customWidth="1"/>
  </cols>
  <sheetData>
    <row r="1" spans="1:5" x14ac:dyDescent="0.25">
      <c r="A1" t="s">
        <v>24</v>
      </c>
      <c r="B1" t="s">
        <v>25</v>
      </c>
      <c r="C1" t="s">
        <v>26</v>
      </c>
      <c r="D1" t="s">
        <v>27</v>
      </c>
      <c r="E1" t="s">
        <v>603</v>
      </c>
    </row>
    <row r="2" spans="1:5" x14ac:dyDescent="0.25">
      <c r="A2" s="12" t="s">
        <v>28</v>
      </c>
      <c r="B2">
        <v>1</v>
      </c>
      <c r="C2" s="12" t="s">
        <v>29</v>
      </c>
      <c r="D2" s="12" t="s">
        <v>1351</v>
      </c>
      <c r="E2" s="12" t="s">
        <v>1352</v>
      </c>
    </row>
    <row r="3" spans="1:5" x14ac:dyDescent="0.25">
      <c r="A3" s="12" t="s">
        <v>28</v>
      </c>
      <c r="B3">
        <v>2</v>
      </c>
      <c r="C3" s="12" t="s">
        <v>30</v>
      </c>
      <c r="D3" s="12" t="s">
        <v>1304</v>
      </c>
      <c r="E3" s="12" t="s">
        <v>1126</v>
      </c>
    </row>
    <row r="4" spans="1:5" x14ac:dyDescent="0.25">
      <c r="A4" s="12" t="s">
        <v>28</v>
      </c>
      <c r="B4">
        <v>3</v>
      </c>
      <c r="C4" s="12" t="s">
        <v>31</v>
      </c>
      <c r="D4" s="12" t="s">
        <v>1353</v>
      </c>
      <c r="E4" s="12" t="s">
        <v>681</v>
      </c>
    </row>
    <row r="5" spans="1:5" x14ac:dyDescent="0.25">
      <c r="A5" s="12" t="s">
        <v>28</v>
      </c>
      <c r="B5">
        <v>4</v>
      </c>
      <c r="C5" s="12" t="s">
        <v>32</v>
      </c>
      <c r="D5" s="12" t="s">
        <v>33</v>
      </c>
      <c r="E5" s="12" t="s">
        <v>33</v>
      </c>
    </row>
    <row r="6" spans="1:5" x14ac:dyDescent="0.25">
      <c r="A6" s="12" t="s">
        <v>28</v>
      </c>
      <c r="B6">
        <v>5</v>
      </c>
      <c r="C6" s="12" t="s">
        <v>34</v>
      </c>
      <c r="D6" s="12" t="s">
        <v>1258</v>
      </c>
      <c r="E6" s="12" t="s">
        <v>1354</v>
      </c>
    </row>
    <row r="7" spans="1:5" x14ac:dyDescent="0.25">
      <c r="A7" s="12" t="s">
        <v>28</v>
      </c>
      <c r="B7">
        <v>6</v>
      </c>
      <c r="C7" s="12" t="s">
        <v>35</v>
      </c>
      <c r="D7" s="12" t="s">
        <v>1355</v>
      </c>
      <c r="E7" s="12" t="s">
        <v>1356</v>
      </c>
    </row>
    <row r="8" spans="1:5" x14ac:dyDescent="0.25">
      <c r="A8" s="12" t="s">
        <v>28</v>
      </c>
      <c r="B8">
        <v>7</v>
      </c>
      <c r="C8" s="12" t="s">
        <v>36</v>
      </c>
      <c r="D8" s="12" t="s">
        <v>1357</v>
      </c>
      <c r="E8" s="12" t="s">
        <v>1358</v>
      </c>
    </row>
    <row r="9" spans="1:5" x14ac:dyDescent="0.25">
      <c r="A9" s="12" t="s">
        <v>28</v>
      </c>
      <c r="B9">
        <v>8</v>
      </c>
      <c r="C9" s="12" t="s">
        <v>37</v>
      </c>
      <c r="D9" s="12" t="s">
        <v>1359</v>
      </c>
      <c r="E9" s="12" t="s">
        <v>1360</v>
      </c>
    </row>
    <row r="10" spans="1:5" x14ac:dyDescent="0.25">
      <c r="A10" s="12" t="s">
        <v>28</v>
      </c>
      <c r="B10">
        <v>9</v>
      </c>
      <c r="C10" s="12" t="s">
        <v>38</v>
      </c>
      <c r="D10" s="12" t="s">
        <v>1361</v>
      </c>
      <c r="E10" s="12" t="s">
        <v>1362</v>
      </c>
    </row>
    <row r="11" spans="1:5" x14ac:dyDescent="0.25">
      <c r="A11" s="12" t="s">
        <v>28</v>
      </c>
      <c r="B11">
        <v>10</v>
      </c>
      <c r="C11" s="12" t="s">
        <v>39</v>
      </c>
      <c r="D11" s="12" t="s">
        <v>1363</v>
      </c>
      <c r="E11" s="12" t="s">
        <v>605</v>
      </c>
    </row>
    <row r="12" spans="1:5" x14ac:dyDescent="0.25">
      <c r="A12" s="12" t="s">
        <v>28</v>
      </c>
      <c r="B12">
        <v>11</v>
      </c>
      <c r="C12" s="12" t="s">
        <v>40</v>
      </c>
      <c r="D12" s="12" t="s">
        <v>1364</v>
      </c>
      <c r="E12" s="12" t="s">
        <v>605</v>
      </c>
    </row>
    <row r="13" spans="1:5" x14ac:dyDescent="0.25">
      <c r="A13" s="12" t="s">
        <v>28</v>
      </c>
      <c r="B13">
        <v>12</v>
      </c>
      <c r="C13" s="12" t="s">
        <v>41</v>
      </c>
      <c r="D13" s="12" t="s">
        <v>604</v>
      </c>
      <c r="E13" s="12" t="s">
        <v>605</v>
      </c>
    </row>
    <row r="14" spans="1:5" x14ac:dyDescent="0.25">
      <c r="A14" s="12" t="s">
        <v>28</v>
      </c>
      <c r="B14">
        <v>13</v>
      </c>
      <c r="C14" s="12" t="s">
        <v>42</v>
      </c>
      <c r="D14" s="12" t="s">
        <v>1365</v>
      </c>
      <c r="E14" s="12" t="s">
        <v>1202</v>
      </c>
    </row>
    <row r="15" spans="1:5" x14ac:dyDescent="0.25">
      <c r="A15" s="12" t="s">
        <v>28</v>
      </c>
      <c r="B15">
        <v>14</v>
      </c>
      <c r="C15" s="12" t="s">
        <v>43</v>
      </c>
      <c r="D15" s="12" t="s">
        <v>1222</v>
      </c>
      <c r="E15" s="12" t="s">
        <v>1366</v>
      </c>
    </row>
    <row r="16" spans="1:5" x14ac:dyDescent="0.25">
      <c r="A16" s="12" t="s">
        <v>28</v>
      </c>
      <c r="B16">
        <v>15</v>
      </c>
      <c r="C16" s="12" t="s">
        <v>44</v>
      </c>
      <c r="D16" s="12" t="s">
        <v>1367</v>
      </c>
      <c r="E16" s="12" t="s">
        <v>1368</v>
      </c>
    </row>
    <row r="17" spans="1:5" x14ac:dyDescent="0.25">
      <c r="A17" s="12" t="s">
        <v>28</v>
      </c>
      <c r="B17">
        <v>16</v>
      </c>
      <c r="C17" s="12" t="s">
        <v>45</v>
      </c>
      <c r="D17" s="12" t="s">
        <v>1369</v>
      </c>
      <c r="E17" s="12" t="s">
        <v>1286</v>
      </c>
    </row>
    <row r="18" spans="1:5" x14ac:dyDescent="0.25">
      <c r="A18" s="12" t="s">
        <v>28</v>
      </c>
      <c r="B18">
        <v>17</v>
      </c>
      <c r="C18" s="12" t="s">
        <v>46</v>
      </c>
      <c r="D18" s="12" t="s">
        <v>1370</v>
      </c>
      <c r="E18" s="12" t="s">
        <v>1221</v>
      </c>
    </row>
    <row r="19" spans="1:5" x14ac:dyDescent="0.25">
      <c r="A19" s="12" t="s">
        <v>28</v>
      </c>
      <c r="B19">
        <v>18</v>
      </c>
      <c r="C19" s="12" t="s">
        <v>16</v>
      </c>
      <c r="D19" s="12" t="s">
        <v>1371</v>
      </c>
      <c r="E19" s="12" t="s">
        <v>1136</v>
      </c>
    </row>
    <row r="20" spans="1:5" x14ac:dyDescent="0.25">
      <c r="A20" s="12" t="s">
        <v>28</v>
      </c>
      <c r="B20">
        <v>19</v>
      </c>
      <c r="C20" s="12" t="s">
        <v>47</v>
      </c>
      <c r="D20" s="12" t="s">
        <v>1255</v>
      </c>
      <c r="E20" s="12" t="s">
        <v>699</v>
      </c>
    </row>
    <row r="21" spans="1:5" x14ac:dyDescent="0.25">
      <c r="A21" s="12" t="s">
        <v>28</v>
      </c>
      <c r="B21">
        <v>20</v>
      </c>
      <c r="C21" s="12" t="s">
        <v>48</v>
      </c>
      <c r="D21" s="12" t="s">
        <v>1372</v>
      </c>
      <c r="E21" s="12" t="s">
        <v>699</v>
      </c>
    </row>
    <row r="22" spans="1:5" x14ac:dyDescent="0.25">
      <c r="A22" s="12" t="s">
        <v>28</v>
      </c>
      <c r="B22">
        <v>21</v>
      </c>
      <c r="C22" s="12" t="s">
        <v>49</v>
      </c>
      <c r="D22" s="12" t="s">
        <v>1373</v>
      </c>
      <c r="E22" s="12" t="s">
        <v>1228</v>
      </c>
    </row>
    <row r="23" spans="1:5" x14ac:dyDescent="0.25">
      <c r="A23" s="12" t="s">
        <v>28</v>
      </c>
      <c r="B23">
        <v>22</v>
      </c>
      <c r="C23" s="12" t="s">
        <v>50</v>
      </c>
      <c r="D23" s="12" t="s">
        <v>1374</v>
      </c>
      <c r="E23" s="12" t="s">
        <v>1375</v>
      </c>
    </row>
    <row r="24" spans="1:5" x14ac:dyDescent="0.25">
      <c r="A24" s="12" t="s">
        <v>28</v>
      </c>
      <c r="B24">
        <v>23</v>
      </c>
      <c r="C24" s="12" t="s">
        <v>51</v>
      </c>
      <c r="D24" s="12" t="s">
        <v>1376</v>
      </c>
      <c r="E24" s="12" t="s">
        <v>1377</v>
      </c>
    </row>
    <row r="25" spans="1:5" x14ac:dyDescent="0.25">
      <c r="A25" s="12" t="s">
        <v>28</v>
      </c>
      <c r="B25">
        <v>24</v>
      </c>
      <c r="C25" s="12" t="s">
        <v>52</v>
      </c>
      <c r="D25" s="12" t="s">
        <v>1378</v>
      </c>
      <c r="E25" s="12" t="s">
        <v>1379</v>
      </c>
    </row>
    <row r="26" spans="1:5" x14ac:dyDescent="0.25">
      <c r="A26" s="12" t="s">
        <v>28</v>
      </c>
      <c r="B26">
        <v>25</v>
      </c>
      <c r="C26" s="12" t="s">
        <v>53</v>
      </c>
      <c r="D26" s="12" t="s">
        <v>1380</v>
      </c>
      <c r="E26" s="12" t="s">
        <v>1381</v>
      </c>
    </row>
    <row r="27" spans="1:5" x14ac:dyDescent="0.25">
      <c r="A27" s="12" t="s">
        <v>28</v>
      </c>
      <c r="B27">
        <v>26</v>
      </c>
      <c r="C27" s="12" t="s">
        <v>54</v>
      </c>
      <c r="D27" s="12" t="s">
        <v>605</v>
      </c>
      <c r="E27" s="12" t="s">
        <v>33</v>
      </c>
    </row>
    <row r="28" spans="1:5" x14ac:dyDescent="0.25">
      <c r="A28" s="12" t="s">
        <v>28</v>
      </c>
      <c r="B28">
        <v>27</v>
      </c>
      <c r="C28" s="12" t="s">
        <v>55</v>
      </c>
      <c r="D28" s="12" t="s">
        <v>605</v>
      </c>
      <c r="E28" s="12" t="s">
        <v>641</v>
      </c>
    </row>
    <row r="29" spans="1:5" x14ac:dyDescent="0.25">
      <c r="A29" s="12" t="s">
        <v>28</v>
      </c>
      <c r="B29">
        <v>28</v>
      </c>
      <c r="C29" s="12" t="s">
        <v>56</v>
      </c>
      <c r="D29" s="12" t="s">
        <v>1307</v>
      </c>
      <c r="E29" s="12" t="s">
        <v>1321</v>
      </c>
    </row>
    <row r="30" spans="1:5" x14ac:dyDescent="0.25">
      <c r="A30" s="12" t="s">
        <v>28</v>
      </c>
      <c r="B30">
        <v>29</v>
      </c>
      <c r="C30" s="12" t="s">
        <v>57</v>
      </c>
      <c r="D30" s="12" t="s">
        <v>1382</v>
      </c>
      <c r="E30" s="12" t="s">
        <v>1383</v>
      </c>
    </row>
    <row r="31" spans="1:5" x14ac:dyDescent="0.25">
      <c r="A31" s="12" t="s">
        <v>28</v>
      </c>
      <c r="B31">
        <v>30</v>
      </c>
      <c r="C31" s="12" t="s">
        <v>58</v>
      </c>
      <c r="D31" s="12" t="s">
        <v>1384</v>
      </c>
      <c r="E31" s="12" t="s">
        <v>1148</v>
      </c>
    </row>
    <row r="32" spans="1:5" x14ac:dyDescent="0.25">
      <c r="A32" s="12" t="s">
        <v>28</v>
      </c>
      <c r="B32">
        <v>31</v>
      </c>
      <c r="C32" s="12" t="s">
        <v>59</v>
      </c>
      <c r="D32" s="12" t="s">
        <v>1223</v>
      </c>
      <c r="E32" s="12" t="s">
        <v>1385</v>
      </c>
    </row>
    <row r="33" spans="1:5" x14ac:dyDescent="0.25">
      <c r="A33" s="12" t="s">
        <v>28</v>
      </c>
      <c r="B33">
        <v>32</v>
      </c>
      <c r="C33" s="12" t="s">
        <v>60</v>
      </c>
      <c r="D33" s="12" t="s">
        <v>1386</v>
      </c>
      <c r="E33" s="12" t="s">
        <v>665</v>
      </c>
    </row>
    <row r="34" spans="1:5" x14ac:dyDescent="0.25">
      <c r="A34" s="12" t="s">
        <v>28</v>
      </c>
      <c r="B34">
        <v>33</v>
      </c>
      <c r="C34" s="12" t="s">
        <v>61</v>
      </c>
      <c r="D34" s="12" t="s">
        <v>1387</v>
      </c>
      <c r="E34" s="12" t="s">
        <v>1281</v>
      </c>
    </row>
    <row r="35" spans="1:5" x14ac:dyDescent="0.25">
      <c r="A35" s="12" t="s">
        <v>28</v>
      </c>
      <c r="B35">
        <v>34</v>
      </c>
      <c r="C35" s="12" t="s">
        <v>62</v>
      </c>
      <c r="D35" s="12" t="s">
        <v>1388</v>
      </c>
      <c r="E35" s="12" t="s">
        <v>1330</v>
      </c>
    </row>
    <row r="36" spans="1:5" x14ac:dyDescent="0.25">
      <c r="A36" s="12" t="s">
        <v>28</v>
      </c>
      <c r="B36">
        <v>35</v>
      </c>
      <c r="C36" s="12" t="s">
        <v>63</v>
      </c>
      <c r="D36" s="12" t="s">
        <v>1173</v>
      </c>
      <c r="E36" s="12" t="s">
        <v>1331</v>
      </c>
    </row>
    <row r="37" spans="1:5" x14ac:dyDescent="0.25">
      <c r="A37" s="12" t="s">
        <v>28</v>
      </c>
      <c r="B37">
        <v>36</v>
      </c>
      <c r="C37" s="12" t="s">
        <v>64</v>
      </c>
      <c r="D37" s="12" t="s">
        <v>1389</v>
      </c>
      <c r="E37" s="12" t="s">
        <v>668</v>
      </c>
    </row>
    <row r="38" spans="1:5" x14ac:dyDescent="0.25">
      <c r="A38" s="12" t="s">
        <v>28</v>
      </c>
      <c r="B38">
        <v>37</v>
      </c>
      <c r="C38" s="12" t="s">
        <v>65</v>
      </c>
      <c r="D38" s="12" t="s">
        <v>1390</v>
      </c>
      <c r="E38" s="12" t="s">
        <v>1391</v>
      </c>
    </row>
    <row r="39" spans="1:5" x14ac:dyDescent="0.25">
      <c r="A39" s="12" t="s">
        <v>28</v>
      </c>
      <c r="B39">
        <v>38</v>
      </c>
      <c r="C39" s="12" t="s">
        <v>66</v>
      </c>
      <c r="D39" s="12" t="s">
        <v>1392</v>
      </c>
      <c r="E39" s="12" t="s">
        <v>1393</v>
      </c>
    </row>
    <row r="40" spans="1:5" x14ac:dyDescent="0.25">
      <c r="A40" s="12" t="s">
        <v>28</v>
      </c>
      <c r="B40">
        <v>39</v>
      </c>
      <c r="C40" s="12" t="s">
        <v>67</v>
      </c>
      <c r="D40" s="12" t="s">
        <v>1353</v>
      </c>
      <c r="E40" s="12" t="s">
        <v>1394</v>
      </c>
    </row>
    <row r="41" spans="1:5" x14ac:dyDescent="0.25">
      <c r="A41" s="12" t="s">
        <v>28</v>
      </c>
      <c r="B41">
        <v>40</v>
      </c>
      <c r="C41" s="12" t="s">
        <v>68</v>
      </c>
      <c r="D41" s="12" t="s">
        <v>1395</v>
      </c>
      <c r="E41" s="12" t="s">
        <v>605</v>
      </c>
    </row>
    <row r="42" spans="1:5" x14ac:dyDescent="0.25">
      <c r="A42" s="12" t="s">
        <v>28</v>
      </c>
      <c r="B42">
        <v>41</v>
      </c>
      <c r="C42" s="12" t="s">
        <v>69</v>
      </c>
      <c r="D42" s="12" t="s">
        <v>1396</v>
      </c>
      <c r="E42" s="12" t="s">
        <v>1397</v>
      </c>
    </row>
    <row r="43" spans="1:5" x14ac:dyDescent="0.25">
      <c r="A43" s="12" t="s">
        <v>28</v>
      </c>
      <c r="B43">
        <v>42</v>
      </c>
      <c r="C43" s="12" t="s">
        <v>70</v>
      </c>
      <c r="D43" s="12" t="s">
        <v>1398</v>
      </c>
      <c r="E43" s="12" t="s">
        <v>1399</v>
      </c>
    </row>
    <row r="44" spans="1:5" x14ac:dyDescent="0.25">
      <c r="A44" s="12" t="s">
        <v>28</v>
      </c>
      <c r="B44">
        <v>43</v>
      </c>
      <c r="C44" s="12" t="s">
        <v>71</v>
      </c>
      <c r="D44" s="12" t="s">
        <v>1400</v>
      </c>
      <c r="E44" s="12" t="s">
        <v>1284</v>
      </c>
    </row>
    <row r="45" spans="1:5" x14ac:dyDescent="0.25">
      <c r="A45" s="12" t="s">
        <v>28</v>
      </c>
      <c r="B45">
        <v>44</v>
      </c>
      <c r="C45" s="12" t="s">
        <v>2</v>
      </c>
      <c r="D45" s="12" t="s">
        <v>1401</v>
      </c>
      <c r="E45" s="12" t="s">
        <v>1402</v>
      </c>
    </row>
    <row r="46" spans="1:5" x14ac:dyDescent="0.25">
      <c r="A46" s="12" t="s">
        <v>28</v>
      </c>
      <c r="B46">
        <v>45</v>
      </c>
      <c r="C46" s="12" t="s">
        <v>72</v>
      </c>
      <c r="D46" s="12" t="s">
        <v>1403</v>
      </c>
      <c r="E46" s="12" t="s">
        <v>1218</v>
      </c>
    </row>
    <row r="47" spans="1:5" x14ac:dyDescent="0.25">
      <c r="A47" s="12" t="s">
        <v>28</v>
      </c>
      <c r="B47">
        <v>46</v>
      </c>
      <c r="C47" s="12" t="s">
        <v>73</v>
      </c>
      <c r="D47" s="12" t="s">
        <v>1404</v>
      </c>
      <c r="E47" s="12" t="s">
        <v>1405</v>
      </c>
    </row>
    <row r="48" spans="1:5" x14ac:dyDescent="0.25">
      <c r="A48" s="12" t="s">
        <v>28</v>
      </c>
      <c r="B48">
        <v>47</v>
      </c>
      <c r="C48" s="12" t="s">
        <v>74</v>
      </c>
      <c r="D48" s="12" t="s">
        <v>605</v>
      </c>
      <c r="E48" s="12" t="s">
        <v>33</v>
      </c>
    </row>
    <row r="49" spans="1:5" x14ac:dyDescent="0.25">
      <c r="A49" s="12" t="s">
        <v>28</v>
      </c>
      <c r="B49">
        <v>48</v>
      </c>
      <c r="C49" s="12" t="s">
        <v>75</v>
      </c>
      <c r="D49" s="12" t="s">
        <v>1406</v>
      </c>
      <c r="E49" s="12" t="s">
        <v>1151</v>
      </c>
    </row>
    <row r="50" spans="1:5" x14ac:dyDescent="0.25">
      <c r="A50" s="12" t="s">
        <v>28</v>
      </c>
      <c r="B50">
        <v>49</v>
      </c>
      <c r="C50" s="12" t="s">
        <v>9</v>
      </c>
      <c r="D50" s="12" t="s">
        <v>1407</v>
      </c>
      <c r="E50" s="12" t="s">
        <v>1408</v>
      </c>
    </row>
    <row r="51" spans="1:5" x14ac:dyDescent="0.25">
      <c r="A51" s="12" t="s">
        <v>28</v>
      </c>
      <c r="B51">
        <v>50</v>
      </c>
      <c r="C51" s="12" t="s">
        <v>76</v>
      </c>
      <c r="D51" s="12" t="s">
        <v>1235</v>
      </c>
      <c r="E51" s="12" t="s">
        <v>605</v>
      </c>
    </row>
    <row r="52" spans="1:5" x14ac:dyDescent="0.25">
      <c r="A52" s="12" t="s">
        <v>28</v>
      </c>
      <c r="B52">
        <v>51</v>
      </c>
      <c r="C52" s="12" t="s">
        <v>77</v>
      </c>
      <c r="D52" s="12" t="s">
        <v>1346</v>
      </c>
      <c r="E52" s="12" t="s">
        <v>676</v>
      </c>
    </row>
    <row r="53" spans="1:5" x14ac:dyDescent="0.25">
      <c r="A53" s="12" t="s">
        <v>28</v>
      </c>
      <c r="B53">
        <v>52</v>
      </c>
      <c r="C53" s="12" t="s">
        <v>78</v>
      </c>
      <c r="D53" s="12" t="s">
        <v>1409</v>
      </c>
      <c r="E53" s="12" t="s">
        <v>1189</v>
      </c>
    </row>
    <row r="54" spans="1:5" x14ac:dyDescent="0.25">
      <c r="A54" s="12" t="s">
        <v>28</v>
      </c>
      <c r="B54">
        <v>53</v>
      </c>
      <c r="C54" s="12" t="s">
        <v>79</v>
      </c>
      <c r="D54" s="12" t="s">
        <v>1410</v>
      </c>
      <c r="E54" s="12" t="s">
        <v>1411</v>
      </c>
    </row>
    <row r="55" spans="1:5" x14ac:dyDescent="0.25">
      <c r="A55" s="12" t="s">
        <v>28</v>
      </c>
      <c r="B55">
        <v>54</v>
      </c>
      <c r="C55" s="12" t="s">
        <v>80</v>
      </c>
      <c r="D55" s="12" t="s">
        <v>1412</v>
      </c>
      <c r="E55" s="12" t="s">
        <v>683</v>
      </c>
    </row>
    <row r="56" spans="1:5" x14ac:dyDescent="0.25">
      <c r="A56" s="12" t="s">
        <v>28</v>
      </c>
      <c r="B56">
        <v>55</v>
      </c>
      <c r="C56" s="12" t="s">
        <v>81</v>
      </c>
      <c r="D56" s="12" t="s">
        <v>33</v>
      </c>
      <c r="E56" s="12" t="s">
        <v>33</v>
      </c>
    </row>
    <row r="57" spans="1:5" x14ac:dyDescent="0.25">
      <c r="A57" s="12" t="s">
        <v>28</v>
      </c>
      <c r="B57">
        <v>56</v>
      </c>
      <c r="C57" s="12" t="s">
        <v>82</v>
      </c>
      <c r="D57" s="12" t="s">
        <v>33</v>
      </c>
      <c r="E57" s="12" t="s">
        <v>33</v>
      </c>
    </row>
    <row r="58" spans="1:5" x14ac:dyDescent="0.25">
      <c r="A58" s="12" t="s">
        <v>28</v>
      </c>
      <c r="B58">
        <v>57</v>
      </c>
      <c r="C58" s="12" t="s">
        <v>83</v>
      </c>
      <c r="D58" s="12" t="s">
        <v>1413</v>
      </c>
      <c r="E58" s="12" t="s">
        <v>605</v>
      </c>
    </row>
    <row r="59" spans="1:5" x14ac:dyDescent="0.25">
      <c r="A59" s="12" t="s">
        <v>28</v>
      </c>
      <c r="B59">
        <v>58</v>
      </c>
      <c r="C59" s="12" t="s">
        <v>84</v>
      </c>
      <c r="D59" s="12" t="s">
        <v>1414</v>
      </c>
      <c r="E59" s="12" t="s">
        <v>605</v>
      </c>
    </row>
    <row r="60" spans="1:5" x14ac:dyDescent="0.25">
      <c r="A60" s="12" t="s">
        <v>28</v>
      </c>
      <c r="B60">
        <v>59</v>
      </c>
      <c r="C60" s="12" t="s">
        <v>85</v>
      </c>
      <c r="D60" s="12" t="s">
        <v>1415</v>
      </c>
      <c r="E60" s="12" t="s">
        <v>1416</v>
      </c>
    </row>
    <row r="61" spans="1:5" x14ac:dyDescent="0.25">
      <c r="A61" s="12" t="s">
        <v>28</v>
      </c>
      <c r="B61">
        <v>60</v>
      </c>
      <c r="C61" s="12" t="s">
        <v>86</v>
      </c>
      <c r="D61" s="12" t="s">
        <v>1417</v>
      </c>
      <c r="E61" s="12" t="s">
        <v>1418</v>
      </c>
    </row>
    <row r="62" spans="1:5" x14ac:dyDescent="0.25">
      <c r="A62" s="12" t="s">
        <v>28</v>
      </c>
      <c r="B62">
        <v>61</v>
      </c>
      <c r="C62" s="12" t="s">
        <v>87</v>
      </c>
      <c r="D62" s="12" t="s">
        <v>1419</v>
      </c>
      <c r="E62" s="12" t="s">
        <v>1420</v>
      </c>
    </row>
    <row r="63" spans="1:5" x14ac:dyDescent="0.25">
      <c r="A63" s="12" t="s">
        <v>28</v>
      </c>
      <c r="B63">
        <v>62</v>
      </c>
      <c r="C63" s="12" t="s">
        <v>88</v>
      </c>
      <c r="D63" s="12" t="s">
        <v>1421</v>
      </c>
      <c r="E63" s="12" t="s">
        <v>1422</v>
      </c>
    </row>
    <row r="64" spans="1:5" x14ac:dyDescent="0.25">
      <c r="A64" s="12" t="s">
        <v>28</v>
      </c>
      <c r="B64">
        <v>63</v>
      </c>
      <c r="C64" s="12" t="s">
        <v>89</v>
      </c>
      <c r="D64" s="12" t="s">
        <v>1423</v>
      </c>
      <c r="E64" s="12" t="s">
        <v>1187</v>
      </c>
    </row>
    <row r="65" spans="1:5" x14ac:dyDescent="0.25">
      <c r="A65" s="12" t="s">
        <v>28</v>
      </c>
      <c r="B65">
        <v>64</v>
      </c>
      <c r="C65" s="12" t="s">
        <v>90</v>
      </c>
      <c r="D65" s="12" t="s">
        <v>1424</v>
      </c>
      <c r="E65" s="12" t="s">
        <v>1425</v>
      </c>
    </row>
    <row r="66" spans="1:5" x14ac:dyDescent="0.25">
      <c r="A66" s="12" t="s">
        <v>28</v>
      </c>
      <c r="B66">
        <v>65</v>
      </c>
      <c r="C66" s="12" t="s">
        <v>91</v>
      </c>
      <c r="D66" s="12" t="s">
        <v>1211</v>
      </c>
      <c r="E66" s="12" t="s">
        <v>1298</v>
      </c>
    </row>
    <row r="67" spans="1:5" x14ac:dyDescent="0.25">
      <c r="A67" s="12" t="s">
        <v>28</v>
      </c>
      <c r="B67">
        <v>66</v>
      </c>
      <c r="C67" s="12" t="s">
        <v>92</v>
      </c>
      <c r="D67" s="12" t="s">
        <v>1426</v>
      </c>
      <c r="E67" s="12" t="s">
        <v>1321</v>
      </c>
    </row>
    <row r="68" spans="1:5" x14ac:dyDescent="0.25">
      <c r="A68" s="12" t="s">
        <v>28</v>
      </c>
      <c r="B68">
        <v>67</v>
      </c>
      <c r="C68" s="12" t="s">
        <v>93</v>
      </c>
      <c r="D68" s="12" t="s">
        <v>1162</v>
      </c>
      <c r="E68" s="12" t="s">
        <v>1427</v>
      </c>
    </row>
    <row r="69" spans="1:5" x14ac:dyDescent="0.25">
      <c r="A69" s="12" t="s">
        <v>28</v>
      </c>
      <c r="B69">
        <v>68</v>
      </c>
      <c r="C69" s="12" t="s">
        <v>94</v>
      </c>
      <c r="D69" s="12" t="s">
        <v>1294</v>
      </c>
      <c r="E69" s="12" t="s">
        <v>1428</v>
      </c>
    </row>
    <row r="70" spans="1:5" x14ac:dyDescent="0.25">
      <c r="A70" s="12" t="s">
        <v>28</v>
      </c>
      <c r="B70">
        <v>69</v>
      </c>
      <c r="C70" s="12" t="s">
        <v>95</v>
      </c>
      <c r="D70" s="12" t="s">
        <v>1429</v>
      </c>
      <c r="E70" s="12" t="s">
        <v>1430</v>
      </c>
    </row>
    <row r="71" spans="1:5" x14ac:dyDescent="0.25">
      <c r="A71" s="12" t="s">
        <v>28</v>
      </c>
      <c r="B71">
        <v>70</v>
      </c>
      <c r="C71" s="12" t="s">
        <v>96</v>
      </c>
      <c r="D71" s="12" t="s">
        <v>1431</v>
      </c>
      <c r="E71" s="12" t="s">
        <v>605</v>
      </c>
    </row>
    <row r="72" spans="1:5" x14ac:dyDescent="0.25">
      <c r="A72" s="12" t="s">
        <v>28</v>
      </c>
      <c r="B72">
        <v>71</v>
      </c>
      <c r="C72" s="12" t="s">
        <v>97</v>
      </c>
      <c r="D72" s="12" t="s">
        <v>1432</v>
      </c>
      <c r="E72" s="12" t="s">
        <v>1433</v>
      </c>
    </row>
    <row r="73" spans="1:5" x14ac:dyDescent="0.25">
      <c r="A73" s="12" t="s">
        <v>28</v>
      </c>
      <c r="B73">
        <v>72</v>
      </c>
      <c r="C73" s="12" t="s">
        <v>98</v>
      </c>
      <c r="D73" s="12" t="s">
        <v>1149</v>
      </c>
      <c r="E73" s="12" t="s">
        <v>605</v>
      </c>
    </row>
    <row r="74" spans="1:5" x14ac:dyDescent="0.25">
      <c r="A74" s="12" t="s">
        <v>28</v>
      </c>
      <c r="B74">
        <v>73</v>
      </c>
      <c r="C74" s="12" t="s">
        <v>99</v>
      </c>
      <c r="D74" s="12" t="s">
        <v>1185</v>
      </c>
      <c r="E74" s="12" t="s">
        <v>1321</v>
      </c>
    </row>
    <row r="75" spans="1:5" x14ac:dyDescent="0.25">
      <c r="A75" s="12" t="s">
        <v>28</v>
      </c>
      <c r="B75">
        <v>74</v>
      </c>
      <c r="C75" s="12" t="s">
        <v>100</v>
      </c>
      <c r="D75" s="12" t="s">
        <v>605</v>
      </c>
      <c r="E75" s="12" t="s">
        <v>641</v>
      </c>
    </row>
    <row r="76" spans="1:5" x14ac:dyDescent="0.25">
      <c r="A76" s="12" t="s">
        <v>28</v>
      </c>
      <c r="B76">
        <v>75</v>
      </c>
      <c r="C76" s="12" t="s">
        <v>101</v>
      </c>
      <c r="D76" s="12" t="s">
        <v>1335</v>
      </c>
      <c r="E76" s="12" t="s">
        <v>1189</v>
      </c>
    </row>
    <row r="77" spans="1:5" x14ac:dyDescent="0.25">
      <c r="A77" s="12" t="s">
        <v>28</v>
      </c>
      <c r="B77">
        <v>76</v>
      </c>
      <c r="C77" s="12" t="s">
        <v>102</v>
      </c>
      <c r="D77" s="12" t="s">
        <v>1434</v>
      </c>
      <c r="E77" s="12" t="s">
        <v>1329</v>
      </c>
    </row>
    <row r="78" spans="1:5" x14ac:dyDescent="0.25">
      <c r="A78" s="12" t="s">
        <v>28</v>
      </c>
      <c r="B78">
        <v>77</v>
      </c>
      <c r="C78" s="12" t="s">
        <v>103</v>
      </c>
      <c r="D78" s="12" t="s">
        <v>1435</v>
      </c>
      <c r="E78" s="12" t="s">
        <v>792</v>
      </c>
    </row>
    <row r="79" spans="1:5" x14ac:dyDescent="0.25">
      <c r="A79" s="12" t="s">
        <v>28</v>
      </c>
      <c r="B79">
        <v>78</v>
      </c>
      <c r="C79" s="12" t="s">
        <v>104</v>
      </c>
      <c r="D79" s="12" t="s">
        <v>1436</v>
      </c>
      <c r="E79" s="12" t="s">
        <v>1385</v>
      </c>
    </row>
    <row r="80" spans="1:5" x14ac:dyDescent="0.25">
      <c r="A80" s="12" t="s">
        <v>28</v>
      </c>
      <c r="B80">
        <v>79</v>
      </c>
      <c r="C80" s="12" t="s">
        <v>105</v>
      </c>
      <c r="D80" s="12" t="s">
        <v>1437</v>
      </c>
      <c r="E80" s="12" t="s">
        <v>1438</v>
      </c>
    </row>
    <row r="81" spans="1:5" x14ac:dyDescent="0.25">
      <c r="A81" s="12" t="s">
        <v>28</v>
      </c>
      <c r="B81">
        <v>80</v>
      </c>
      <c r="C81" s="12" t="s">
        <v>106</v>
      </c>
      <c r="D81" s="12" t="s">
        <v>605</v>
      </c>
      <c r="E81" s="12" t="s">
        <v>641</v>
      </c>
    </row>
    <row r="82" spans="1:5" x14ac:dyDescent="0.25">
      <c r="A82" s="12" t="s">
        <v>28</v>
      </c>
      <c r="B82">
        <v>81</v>
      </c>
      <c r="C82" s="12" t="s">
        <v>107</v>
      </c>
      <c r="D82" s="12" t="s">
        <v>33</v>
      </c>
      <c r="E82" s="12" t="s">
        <v>33</v>
      </c>
    </row>
    <row r="83" spans="1:5" x14ac:dyDescent="0.25">
      <c r="A83" s="12" t="s">
        <v>28</v>
      </c>
      <c r="B83">
        <v>82</v>
      </c>
      <c r="C83" s="12" t="s">
        <v>108</v>
      </c>
      <c r="D83" s="12" t="s">
        <v>33</v>
      </c>
      <c r="E83" s="12" t="s">
        <v>33</v>
      </c>
    </row>
    <row r="84" spans="1:5" x14ac:dyDescent="0.25">
      <c r="A84" s="12" t="s">
        <v>28</v>
      </c>
      <c r="B84">
        <v>83</v>
      </c>
      <c r="C84" s="12" t="s">
        <v>109</v>
      </c>
      <c r="D84" s="12" t="s">
        <v>1439</v>
      </c>
      <c r="E84" s="12" t="s">
        <v>1152</v>
      </c>
    </row>
    <row r="85" spans="1:5" x14ac:dyDescent="0.25">
      <c r="A85" s="12" t="s">
        <v>28</v>
      </c>
      <c r="B85">
        <v>84</v>
      </c>
      <c r="C85" s="12" t="s">
        <v>110</v>
      </c>
      <c r="D85" s="12" t="s">
        <v>1440</v>
      </c>
      <c r="E85" s="12" t="s">
        <v>1441</v>
      </c>
    </row>
    <row r="86" spans="1:5" x14ac:dyDescent="0.25">
      <c r="A86" s="12" t="s">
        <v>28</v>
      </c>
      <c r="B86">
        <v>85</v>
      </c>
      <c r="C86" s="12" t="s">
        <v>111</v>
      </c>
      <c r="D86" s="12" t="s">
        <v>1442</v>
      </c>
      <c r="E86" s="12" t="s">
        <v>1302</v>
      </c>
    </row>
    <row r="87" spans="1:5" x14ac:dyDescent="0.25">
      <c r="A87" s="12" t="s">
        <v>28</v>
      </c>
      <c r="B87">
        <v>86</v>
      </c>
      <c r="C87" s="12" t="s">
        <v>112</v>
      </c>
      <c r="D87" s="12" t="s">
        <v>33</v>
      </c>
      <c r="E87" s="12" t="s">
        <v>33</v>
      </c>
    </row>
    <row r="88" spans="1:5" x14ac:dyDescent="0.25">
      <c r="A88" s="12" t="s">
        <v>28</v>
      </c>
      <c r="B88">
        <v>87</v>
      </c>
      <c r="C88" s="12" t="s">
        <v>113</v>
      </c>
      <c r="D88" s="12" t="s">
        <v>33</v>
      </c>
      <c r="E88" s="12" t="s">
        <v>33</v>
      </c>
    </row>
    <row r="89" spans="1:5" x14ac:dyDescent="0.25">
      <c r="A89" s="12" t="s">
        <v>28</v>
      </c>
      <c r="B89">
        <v>88</v>
      </c>
      <c r="C89" s="12" t="s">
        <v>114</v>
      </c>
      <c r="D89" s="12" t="s">
        <v>1443</v>
      </c>
      <c r="E89" s="12" t="s">
        <v>1444</v>
      </c>
    </row>
    <row r="90" spans="1:5" x14ac:dyDescent="0.25">
      <c r="A90" s="12" t="s">
        <v>28</v>
      </c>
      <c r="B90">
        <v>89</v>
      </c>
      <c r="C90" s="12" t="s">
        <v>115</v>
      </c>
      <c r="D90" s="12" t="s">
        <v>1445</v>
      </c>
      <c r="E90" s="12" t="s">
        <v>1446</v>
      </c>
    </row>
    <row r="91" spans="1:5" x14ac:dyDescent="0.25">
      <c r="A91" s="12" t="s">
        <v>28</v>
      </c>
      <c r="B91">
        <v>90</v>
      </c>
      <c r="C91" s="12" t="s">
        <v>116</v>
      </c>
      <c r="D91" s="12" t="s">
        <v>1447</v>
      </c>
      <c r="E91" s="12" t="s">
        <v>1448</v>
      </c>
    </row>
    <row r="92" spans="1:5" x14ac:dyDescent="0.25">
      <c r="A92" s="12" t="s">
        <v>28</v>
      </c>
      <c r="B92">
        <v>91</v>
      </c>
      <c r="C92" s="12" t="s">
        <v>117</v>
      </c>
      <c r="D92" s="12" t="s">
        <v>1449</v>
      </c>
      <c r="E92" s="12" t="s">
        <v>605</v>
      </c>
    </row>
    <row r="93" spans="1:5" x14ac:dyDescent="0.25">
      <c r="A93" s="12" t="s">
        <v>28</v>
      </c>
      <c r="B93">
        <v>92</v>
      </c>
      <c r="C93" s="12" t="s">
        <v>118</v>
      </c>
      <c r="D93" s="12" t="s">
        <v>1344</v>
      </c>
      <c r="E93" s="12" t="s">
        <v>673</v>
      </c>
    </row>
    <row r="94" spans="1:5" x14ac:dyDescent="0.25">
      <c r="A94" s="12" t="s">
        <v>28</v>
      </c>
      <c r="B94">
        <v>93</v>
      </c>
      <c r="C94" s="12" t="s">
        <v>119</v>
      </c>
      <c r="D94" s="12" t="s">
        <v>608</v>
      </c>
      <c r="E94" s="12" t="s">
        <v>605</v>
      </c>
    </row>
    <row r="95" spans="1:5" x14ac:dyDescent="0.25">
      <c r="A95" s="12" t="s">
        <v>28</v>
      </c>
      <c r="B95">
        <v>94</v>
      </c>
      <c r="C95" s="12" t="s">
        <v>120</v>
      </c>
      <c r="D95" s="12" t="s">
        <v>1450</v>
      </c>
      <c r="E95" s="12" t="s">
        <v>605</v>
      </c>
    </row>
    <row r="96" spans="1:5" x14ac:dyDescent="0.25">
      <c r="A96" s="12" t="s">
        <v>28</v>
      </c>
      <c r="B96">
        <v>95</v>
      </c>
      <c r="C96" s="12" t="s">
        <v>121</v>
      </c>
      <c r="D96" s="12" t="s">
        <v>605</v>
      </c>
      <c r="E96" s="12" t="s">
        <v>641</v>
      </c>
    </row>
    <row r="97" spans="1:5" x14ac:dyDescent="0.25">
      <c r="A97" s="12" t="s">
        <v>28</v>
      </c>
      <c r="B97">
        <v>96</v>
      </c>
      <c r="C97" s="12" t="s">
        <v>122</v>
      </c>
      <c r="D97" s="12" t="s">
        <v>1451</v>
      </c>
      <c r="E97" s="12" t="s">
        <v>1163</v>
      </c>
    </row>
    <row r="98" spans="1:5" x14ac:dyDescent="0.25">
      <c r="A98" s="12" t="s">
        <v>28</v>
      </c>
      <c r="B98">
        <v>97</v>
      </c>
      <c r="C98" s="12" t="s">
        <v>123</v>
      </c>
      <c r="D98" s="12" t="s">
        <v>1452</v>
      </c>
      <c r="E98" s="12" t="s">
        <v>1453</v>
      </c>
    </row>
    <row r="99" spans="1:5" x14ac:dyDescent="0.25">
      <c r="A99" s="12" t="s">
        <v>28</v>
      </c>
      <c r="B99">
        <v>98</v>
      </c>
      <c r="C99" s="12" t="s">
        <v>124</v>
      </c>
      <c r="D99" s="12" t="s">
        <v>1454</v>
      </c>
      <c r="E99" s="12" t="s">
        <v>1455</v>
      </c>
    </row>
    <row r="100" spans="1:5" x14ac:dyDescent="0.25">
      <c r="A100" s="12" t="s">
        <v>28</v>
      </c>
      <c r="B100">
        <v>99</v>
      </c>
      <c r="C100" s="12" t="s">
        <v>125</v>
      </c>
      <c r="D100" s="12" t="s">
        <v>1456</v>
      </c>
      <c r="E100" s="12" t="s">
        <v>605</v>
      </c>
    </row>
    <row r="101" spans="1:5" x14ac:dyDescent="0.25">
      <c r="A101" s="12" t="s">
        <v>28</v>
      </c>
      <c r="B101">
        <v>100</v>
      </c>
      <c r="C101" s="12" t="s">
        <v>126</v>
      </c>
      <c r="D101" s="12" t="s">
        <v>1457</v>
      </c>
      <c r="E101" s="12" t="s">
        <v>1458</v>
      </c>
    </row>
    <row r="102" spans="1:5" x14ac:dyDescent="0.25">
      <c r="A102" s="12" t="s">
        <v>28</v>
      </c>
      <c r="B102">
        <v>101</v>
      </c>
      <c r="C102" s="12" t="s">
        <v>127</v>
      </c>
      <c r="D102" s="12" t="s">
        <v>1459</v>
      </c>
      <c r="E102" s="12" t="s">
        <v>1311</v>
      </c>
    </row>
    <row r="103" spans="1:5" x14ac:dyDescent="0.25">
      <c r="A103" s="12" t="s">
        <v>28</v>
      </c>
      <c r="B103">
        <v>102</v>
      </c>
      <c r="C103" s="12" t="s">
        <v>128</v>
      </c>
      <c r="D103" s="12" t="s">
        <v>1460</v>
      </c>
      <c r="E103" s="12" t="s">
        <v>1273</v>
      </c>
    </row>
    <row r="104" spans="1:5" x14ac:dyDescent="0.25">
      <c r="A104" s="12" t="s">
        <v>28</v>
      </c>
      <c r="B104">
        <v>103</v>
      </c>
      <c r="C104" s="12" t="s">
        <v>129</v>
      </c>
      <c r="D104" s="12" t="s">
        <v>1262</v>
      </c>
      <c r="E104" s="12" t="s">
        <v>1461</v>
      </c>
    </row>
    <row r="105" spans="1:5" x14ac:dyDescent="0.25">
      <c r="A105" s="12" t="s">
        <v>28</v>
      </c>
      <c r="B105">
        <v>104</v>
      </c>
      <c r="C105" s="12" t="s">
        <v>130</v>
      </c>
      <c r="D105" s="12" t="s">
        <v>1462</v>
      </c>
      <c r="E105" s="12" t="s">
        <v>1463</v>
      </c>
    </row>
    <row r="106" spans="1:5" x14ac:dyDescent="0.25">
      <c r="A106" s="12" t="s">
        <v>28</v>
      </c>
      <c r="B106">
        <v>105</v>
      </c>
      <c r="C106" s="12" t="s">
        <v>131</v>
      </c>
      <c r="D106" s="12" t="s">
        <v>605</v>
      </c>
      <c r="E106" s="12" t="s">
        <v>33</v>
      </c>
    </row>
    <row r="107" spans="1:5" x14ac:dyDescent="0.25">
      <c r="A107" s="12" t="s">
        <v>28</v>
      </c>
      <c r="B107">
        <v>106</v>
      </c>
      <c r="C107" s="12" t="s">
        <v>132</v>
      </c>
      <c r="D107" s="12" t="s">
        <v>1296</v>
      </c>
      <c r="E107" s="12" t="s">
        <v>677</v>
      </c>
    </row>
    <row r="108" spans="1:5" x14ac:dyDescent="0.25">
      <c r="A108" s="12" t="s">
        <v>28</v>
      </c>
      <c r="B108">
        <v>107</v>
      </c>
      <c r="C108" s="12" t="s">
        <v>133</v>
      </c>
      <c r="D108" s="12" t="s">
        <v>1464</v>
      </c>
      <c r="E108" s="12" t="s">
        <v>605</v>
      </c>
    </row>
    <row r="109" spans="1:5" x14ac:dyDescent="0.25">
      <c r="A109" s="12" t="s">
        <v>28</v>
      </c>
      <c r="B109">
        <v>108</v>
      </c>
      <c r="C109" s="12" t="s">
        <v>134</v>
      </c>
      <c r="D109" s="12" t="s">
        <v>1465</v>
      </c>
      <c r="E109" s="12" t="s">
        <v>690</v>
      </c>
    </row>
    <row r="110" spans="1:5" x14ac:dyDescent="0.25">
      <c r="A110" s="12" t="s">
        <v>28</v>
      </c>
      <c r="B110">
        <v>109</v>
      </c>
      <c r="C110" s="12" t="s">
        <v>135</v>
      </c>
      <c r="D110" s="12" t="s">
        <v>33</v>
      </c>
      <c r="E110" s="12" t="s">
        <v>33</v>
      </c>
    </row>
    <row r="111" spans="1:5" x14ac:dyDescent="0.25">
      <c r="A111" s="12" t="s">
        <v>28</v>
      </c>
      <c r="B111">
        <v>110</v>
      </c>
      <c r="C111" s="12" t="s">
        <v>136</v>
      </c>
      <c r="D111" s="12" t="s">
        <v>1466</v>
      </c>
      <c r="E111" s="12" t="s">
        <v>1467</v>
      </c>
    </row>
    <row r="112" spans="1:5" x14ac:dyDescent="0.25">
      <c r="A112" s="12" t="s">
        <v>28</v>
      </c>
      <c r="B112">
        <v>111</v>
      </c>
      <c r="C112" s="12" t="s">
        <v>137</v>
      </c>
      <c r="D112" s="12" t="s">
        <v>1468</v>
      </c>
      <c r="E112" s="12" t="s">
        <v>1161</v>
      </c>
    </row>
    <row r="113" spans="1:5" x14ac:dyDescent="0.25">
      <c r="A113" s="12" t="s">
        <v>28</v>
      </c>
      <c r="B113">
        <v>112</v>
      </c>
      <c r="C113" s="12" t="s">
        <v>138</v>
      </c>
      <c r="D113" s="12" t="s">
        <v>33</v>
      </c>
      <c r="E113" s="12" t="s">
        <v>33</v>
      </c>
    </row>
    <row r="114" spans="1:5" x14ac:dyDescent="0.25">
      <c r="A114" s="12" t="s">
        <v>28</v>
      </c>
      <c r="B114">
        <v>113</v>
      </c>
      <c r="C114" s="12" t="s">
        <v>139</v>
      </c>
      <c r="D114" s="12" t="s">
        <v>605</v>
      </c>
      <c r="E114" s="12" t="s">
        <v>641</v>
      </c>
    </row>
    <row r="115" spans="1:5" x14ac:dyDescent="0.25">
      <c r="A115" s="12" t="s">
        <v>28</v>
      </c>
      <c r="B115">
        <v>114</v>
      </c>
      <c r="C115" s="12" t="s">
        <v>140</v>
      </c>
      <c r="D115" s="12" t="s">
        <v>610</v>
      </c>
      <c r="E115" s="12" t="s">
        <v>605</v>
      </c>
    </row>
    <row r="116" spans="1:5" x14ac:dyDescent="0.25">
      <c r="A116" s="12" t="s">
        <v>28</v>
      </c>
      <c r="B116">
        <v>115</v>
      </c>
      <c r="C116" s="12" t="s">
        <v>141</v>
      </c>
      <c r="D116" s="12" t="s">
        <v>1469</v>
      </c>
      <c r="E116" s="12" t="s">
        <v>1470</v>
      </c>
    </row>
    <row r="117" spans="1:5" x14ac:dyDescent="0.25">
      <c r="A117" s="12" t="s">
        <v>28</v>
      </c>
      <c r="B117">
        <v>116</v>
      </c>
      <c r="C117" s="12" t="s">
        <v>142</v>
      </c>
      <c r="D117" s="12" t="s">
        <v>33</v>
      </c>
      <c r="E117" s="12" t="s">
        <v>33</v>
      </c>
    </row>
    <row r="118" spans="1:5" x14ac:dyDescent="0.25">
      <c r="A118" s="12" t="s">
        <v>28</v>
      </c>
      <c r="B118">
        <v>117</v>
      </c>
      <c r="C118" s="12" t="s">
        <v>143</v>
      </c>
      <c r="D118" s="12" t="s">
        <v>1471</v>
      </c>
      <c r="E118" s="12" t="s">
        <v>1472</v>
      </c>
    </row>
    <row r="119" spans="1:5" x14ac:dyDescent="0.25">
      <c r="A119" s="12" t="s">
        <v>28</v>
      </c>
      <c r="B119">
        <v>118</v>
      </c>
      <c r="C119" s="12" t="s">
        <v>144</v>
      </c>
      <c r="D119" s="12" t="s">
        <v>1473</v>
      </c>
      <c r="E119" s="12" t="s">
        <v>1474</v>
      </c>
    </row>
    <row r="120" spans="1:5" x14ac:dyDescent="0.25">
      <c r="A120" s="12" t="s">
        <v>28</v>
      </c>
      <c r="B120">
        <v>119</v>
      </c>
      <c r="C120" s="12" t="s">
        <v>145</v>
      </c>
      <c r="D120" s="12" t="s">
        <v>1475</v>
      </c>
      <c r="E120" s="12" t="s">
        <v>1476</v>
      </c>
    </row>
    <row r="121" spans="1:5" x14ac:dyDescent="0.25">
      <c r="A121" s="12" t="s">
        <v>28</v>
      </c>
      <c r="B121">
        <v>120</v>
      </c>
      <c r="C121" s="12" t="s">
        <v>146</v>
      </c>
      <c r="D121" s="12" t="s">
        <v>611</v>
      </c>
      <c r="E121" s="12" t="s">
        <v>650</v>
      </c>
    </row>
    <row r="122" spans="1:5" x14ac:dyDescent="0.25">
      <c r="A122" s="12" t="s">
        <v>28</v>
      </c>
      <c r="B122">
        <v>121</v>
      </c>
      <c r="C122" s="12" t="s">
        <v>147</v>
      </c>
      <c r="D122" s="12" t="s">
        <v>605</v>
      </c>
      <c r="E122" s="12" t="s">
        <v>641</v>
      </c>
    </row>
    <row r="123" spans="1:5" x14ac:dyDescent="0.25">
      <c r="A123" s="12" t="s">
        <v>28</v>
      </c>
      <c r="B123">
        <v>122</v>
      </c>
      <c r="C123" s="12" t="s">
        <v>148</v>
      </c>
      <c r="D123" s="12" t="s">
        <v>605</v>
      </c>
      <c r="E123" s="12" t="s">
        <v>33</v>
      </c>
    </row>
    <row r="124" spans="1:5" x14ac:dyDescent="0.25">
      <c r="A124" s="12" t="s">
        <v>28</v>
      </c>
      <c r="B124">
        <v>123</v>
      </c>
      <c r="C124" s="12" t="s">
        <v>149</v>
      </c>
      <c r="D124" s="12" t="s">
        <v>605</v>
      </c>
      <c r="E124" s="12" t="s">
        <v>33</v>
      </c>
    </row>
    <row r="125" spans="1:5" x14ac:dyDescent="0.25">
      <c r="A125" s="12" t="s">
        <v>28</v>
      </c>
      <c r="B125">
        <v>124</v>
      </c>
      <c r="C125" s="12" t="s">
        <v>150</v>
      </c>
      <c r="D125" s="12" t="s">
        <v>1477</v>
      </c>
      <c r="E125" s="12" t="s">
        <v>1341</v>
      </c>
    </row>
    <row r="126" spans="1:5" x14ac:dyDescent="0.25">
      <c r="A126" s="12" t="s">
        <v>28</v>
      </c>
      <c r="B126">
        <v>125</v>
      </c>
      <c r="C126" s="12" t="s">
        <v>151</v>
      </c>
      <c r="D126" s="12" t="s">
        <v>1478</v>
      </c>
      <c r="E126" s="12" t="s">
        <v>605</v>
      </c>
    </row>
    <row r="127" spans="1:5" x14ac:dyDescent="0.25">
      <c r="A127" s="12" t="s">
        <v>28</v>
      </c>
      <c r="B127">
        <v>126</v>
      </c>
      <c r="C127" s="12" t="s">
        <v>152</v>
      </c>
      <c r="D127" s="12" t="s">
        <v>33</v>
      </c>
      <c r="E127" s="12" t="s">
        <v>33</v>
      </c>
    </row>
    <row r="128" spans="1:5" x14ac:dyDescent="0.25">
      <c r="A128" s="12" t="s">
        <v>28</v>
      </c>
      <c r="B128">
        <v>127</v>
      </c>
      <c r="C128" s="12" t="s">
        <v>153</v>
      </c>
      <c r="D128" s="12" t="s">
        <v>1479</v>
      </c>
      <c r="E128" s="12" t="s">
        <v>1126</v>
      </c>
    </row>
    <row r="129" spans="1:5" x14ac:dyDescent="0.25">
      <c r="A129" s="12" t="s">
        <v>28</v>
      </c>
      <c r="B129">
        <v>128</v>
      </c>
      <c r="C129" s="12" t="s">
        <v>154</v>
      </c>
      <c r="D129" s="12" t="s">
        <v>33</v>
      </c>
      <c r="E129" s="12" t="s">
        <v>33</v>
      </c>
    </row>
    <row r="130" spans="1:5" x14ac:dyDescent="0.25">
      <c r="A130" s="12" t="s">
        <v>28</v>
      </c>
      <c r="B130">
        <v>129</v>
      </c>
      <c r="C130" s="12" t="s">
        <v>155</v>
      </c>
      <c r="D130" s="12" t="s">
        <v>1193</v>
      </c>
      <c r="E130" s="12" t="s">
        <v>605</v>
      </c>
    </row>
    <row r="131" spans="1:5" x14ac:dyDescent="0.25">
      <c r="A131" s="12" t="s">
        <v>28</v>
      </c>
      <c r="B131">
        <v>130</v>
      </c>
      <c r="C131" s="12" t="s">
        <v>156</v>
      </c>
      <c r="D131" s="12" t="s">
        <v>1395</v>
      </c>
      <c r="E131" s="12" t="s">
        <v>1480</v>
      </c>
    </row>
    <row r="132" spans="1:5" x14ac:dyDescent="0.25">
      <c r="A132" s="12" t="s">
        <v>28</v>
      </c>
      <c r="B132">
        <v>131</v>
      </c>
      <c r="C132" s="12" t="s">
        <v>157</v>
      </c>
      <c r="D132" s="12" t="s">
        <v>1481</v>
      </c>
      <c r="E132" s="12" t="s">
        <v>684</v>
      </c>
    </row>
    <row r="133" spans="1:5" x14ac:dyDescent="0.25">
      <c r="A133" s="12" t="s">
        <v>28</v>
      </c>
      <c r="B133">
        <v>132</v>
      </c>
      <c r="C133" s="12" t="s">
        <v>158</v>
      </c>
      <c r="D133" s="12" t="s">
        <v>1482</v>
      </c>
      <c r="E133" s="12" t="s">
        <v>1186</v>
      </c>
    </row>
    <row r="134" spans="1:5" x14ac:dyDescent="0.25">
      <c r="A134" s="12" t="s">
        <v>28</v>
      </c>
      <c r="B134">
        <v>133</v>
      </c>
      <c r="C134" s="12" t="s">
        <v>159</v>
      </c>
      <c r="D134" s="12" t="s">
        <v>1483</v>
      </c>
      <c r="E134" s="12" t="s">
        <v>678</v>
      </c>
    </row>
    <row r="135" spans="1:5" x14ac:dyDescent="0.25">
      <c r="A135" s="12" t="s">
        <v>28</v>
      </c>
      <c r="B135">
        <v>134</v>
      </c>
      <c r="C135" s="12" t="s">
        <v>160</v>
      </c>
      <c r="D135" s="12" t="s">
        <v>1484</v>
      </c>
      <c r="E135" s="12" t="s">
        <v>1485</v>
      </c>
    </row>
    <row r="136" spans="1:5" x14ac:dyDescent="0.25">
      <c r="A136" s="12" t="s">
        <v>28</v>
      </c>
      <c r="B136">
        <v>135</v>
      </c>
      <c r="C136" s="12" t="s">
        <v>161</v>
      </c>
      <c r="D136" s="12" t="s">
        <v>1486</v>
      </c>
      <c r="E136" s="12" t="s">
        <v>605</v>
      </c>
    </row>
    <row r="137" spans="1:5" x14ac:dyDescent="0.25">
      <c r="A137" s="12" t="s">
        <v>28</v>
      </c>
      <c r="B137">
        <v>136</v>
      </c>
      <c r="C137" s="12" t="s">
        <v>162</v>
      </c>
      <c r="D137" s="12" t="s">
        <v>614</v>
      </c>
      <c r="E137" s="12" t="s">
        <v>1188</v>
      </c>
    </row>
    <row r="138" spans="1:5" x14ac:dyDescent="0.25">
      <c r="A138" s="12" t="s">
        <v>28</v>
      </c>
      <c r="B138">
        <v>137</v>
      </c>
      <c r="C138" s="12" t="s">
        <v>163</v>
      </c>
      <c r="D138" s="12" t="s">
        <v>605</v>
      </c>
      <c r="E138" s="12" t="s">
        <v>33</v>
      </c>
    </row>
    <row r="139" spans="1:5" x14ac:dyDescent="0.25">
      <c r="A139" s="12" t="s">
        <v>28</v>
      </c>
      <c r="B139">
        <v>138</v>
      </c>
      <c r="C139" s="12" t="s">
        <v>164</v>
      </c>
      <c r="D139" s="12" t="s">
        <v>1487</v>
      </c>
      <c r="E139" s="12" t="s">
        <v>605</v>
      </c>
    </row>
    <row r="140" spans="1:5" x14ac:dyDescent="0.25">
      <c r="A140" s="12" t="s">
        <v>28</v>
      </c>
      <c r="B140">
        <v>139</v>
      </c>
      <c r="C140" s="12" t="s">
        <v>165</v>
      </c>
      <c r="D140" s="12" t="s">
        <v>615</v>
      </c>
      <c r="E140" s="12" t="s">
        <v>605</v>
      </c>
    </row>
    <row r="141" spans="1:5" x14ac:dyDescent="0.25">
      <c r="A141" s="12" t="s">
        <v>28</v>
      </c>
      <c r="B141">
        <v>140</v>
      </c>
      <c r="C141" s="12" t="s">
        <v>166</v>
      </c>
      <c r="D141" s="12" t="s">
        <v>1488</v>
      </c>
      <c r="E141" s="12" t="s">
        <v>605</v>
      </c>
    </row>
    <row r="142" spans="1:5" x14ac:dyDescent="0.25">
      <c r="A142" s="12" t="s">
        <v>28</v>
      </c>
      <c r="B142">
        <v>141</v>
      </c>
      <c r="C142" s="12" t="s">
        <v>167</v>
      </c>
      <c r="D142" s="12" t="s">
        <v>616</v>
      </c>
      <c r="E142" s="12" t="s">
        <v>605</v>
      </c>
    </row>
    <row r="143" spans="1:5" x14ac:dyDescent="0.25">
      <c r="A143" s="12" t="s">
        <v>28</v>
      </c>
      <c r="B143">
        <v>142</v>
      </c>
      <c r="C143" s="12" t="s">
        <v>168</v>
      </c>
      <c r="D143" s="12" t="s">
        <v>1489</v>
      </c>
      <c r="E143" s="12" t="s">
        <v>605</v>
      </c>
    </row>
    <row r="144" spans="1:5" x14ac:dyDescent="0.25">
      <c r="A144" s="12" t="s">
        <v>28</v>
      </c>
      <c r="B144">
        <v>143</v>
      </c>
      <c r="C144" s="12" t="s">
        <v>169</v>
      </c>
      <c r="D144" s="12" t="s">
        <v>609</v>
      </c>
      <c r="E144" s="12" t="s">
        <v>605</v>
      </c>
    </row>
    <row r="145" spans="1:5" x14ac:dyDescent="0.25">
      <c r="A145" s="12" t="s">
        <v>28</v>
      </c>
      <c r="B145">
        <v>144</v>
      </c>
      <c r="C145" s="12" t="s">
        <v>170</v>
      </c>
      <c r="D145" s="12" t="s">
        <v>1490</v>
      </c>
      <c r="E145" s="12" t="s">
        <v>1491</v>
      </c>
    </row>
    <row r="146" spans="1:5" x14ac:dyDescent="0.25">
      <c r="A146" s="12" t="s">
        <v>28</v>
      </c>
      <c r="B146">
        <v>145</v>
      </c>
      <c r="C146" s="12" t="s">
        <v>171</v>
      </c>
      <c r="D146" s="12" t="s">
        <v>1492</v>
      </c>
      <c r="E146" s="12" t="s">
        <v>1493</v>
      </c>
    </row>
    <row r="147" spans="1:5" x14ac:dyDescent="0.25">
      <c r="A147" s="12" t="s">
        <v>28</v>
      </c>
      <c r="B147">
        <v>146</v>
      </c>
      <c r="C147" s="12" t="s">
        <v>172</v>
      </c>
      <c r="D147" s="12" t="s">
        <v>1490</v>
      </c>
      <c r="E147" s="12" t="s">
        <v>1494</v>
      </c>
    </row>
    <row r="148" spans="1:5" x14ac:dyDescent="0.25">
      <c r="A148" s="12" t="s">
        <v>28</v>
      </c>
      <c r="B148">
        <v>147</v>
      </c>
      <c r="C148" s="12" t="s">
        <v>173</v>
      </c>
      <c r="D148" s="12" t="s">
        <v>1495</v>
      </c>
      <c r="E148" s="12" t="s">
        <v>605</v>
      </c>
    </row>
    <row r="149" spans="1:5" x14ac:dyDescent="0.25">
      <c r="A149" s="12" t="s">
        <v>28</v>
      </c>
      <c r="B149">
        <v>148</v>
      </c>
      <c r="C149" s="12" t="s">
        <v>174</v>
      </c>
      <c r="D149" s="12" t="s">
        <v>1496</v>
      </c>
      <c r="E149" s="12" t="s">
        <v>1411</v>
      </c>
    </row>
    <row r="150" spans="1:5" x14ac:dyDescent="0.25">
      <c r="A150" s="12" t="s">
        <v>28</v>
      </c>
      <c r="B150">
        <v>149</v>
      </c>
      <c r="C150" s="12" t="s">
        <v>175</v>
      </c>
      <c r="D150" s="12" t="s">
        <v>1497</v>
      </c>
      <c r="E150" s="12" t="s">
        <v>770</v>
      </c>
    </row>
    <row r="151" spans="1:5" x14ac:dyDescent="0.25">
      <c r="A151" s="12" t="s">
        <v>28</v>
      </c>
      <c r="B151">
        <v>150</v>
      </c>
      <c r="C151" s="12" t="s">
        <v>176</v>
      </c>
      <c r="D151" s="12" t="s">
        <v>1498</v>
      </c>
      <c r="E151" s="12" t="s">
        <v>605</v>
      </c>
    </row>
    <row r="152" spans="1:5" x14ac:dyDescent="0.25">
      <c r="A152" s="12" t="s">
        <v>28</v>
      </c>
      <c r="B152">
        <v>151</v>
      </c>
      <c r="C152" s="12" t="s">
        <v>177</v>
      </c>
      <c r="D152" s="12" t="s">
        <v>1499</v>
      </c>
      <c r="E152" s="12" t="s">
        <v>1500</v>
      </c>
    </row>
    <row r="153" spans="1:5" x14ac:dyDescent="0.25">
      <c r="A153" s="12" t="s">
        <v>28</v>
      </c>
      <c r="B153">
        <v>152</v>
      </c>
      <c r="C153" s="12" t="s">
        <v>178</v>
      </c>
      <c r="D153" s="12" t="s">
        <v>1338</v>
      </c>
      <c r="E153" s="12" t="s">
        <v>1501</v>
      </c>
    </row>
    <row r="154" spans="1:5" x14ac:dyDescent="0.25">
      <c r="A154" s="12" t="s">
        <v>28</v>
      </c>
      <c r="B154">
        <v>153</v>
      </c>
      <c r="C154" s="12" t="s">
        <v>179</v>
      </c>
      <c r="D154" s="12" t="s">
        <v>1502</v>
      </c>
      <c r="E154" s="12" t="s">
        <v>605</v>
      </c>
    </row>
    <row r="155" spans="1:5" x14ac:dyDescent="0.25">
      <c r="A155" s="12" t="s">
        <v>28</v>
      </c>
      <c r="B155">
        <v>154</v>
      </c>
      <c r="C155" s="12" t="s">
        <v>180</v>
      </c>
      <c r="D155" s="12" t="s">
        <v>630</v>
      </c>
      <c r="E155" s="12" t="s">
        <v>685</v>
      </c>
    </row>
    <row r="156" spans="1:5" x14ac:dyDescent="0.25">
      <c r="A156" s="12" t="s">
        <v>28</v>
      </c>
      <c r="B156">
        <v>155</v>
      </c>
      <c r="C156" s="12" t="s">
        <v>181</v>
      </c>
      <c r="D156" s="12" t="s">
        <v>1503</v>
      </c>
      <c r="E156" s="12" t="s">
        <v>1441</v>
      </c>
    </row>
    <row r="157" spans="1:5" x14ac:dyDescent="0.25">
      <c r="A157" s="12" t="s">
        <v>28</v>
      </c>
      <c r="B157">
        <v>156</v>
      </c>
      <c r="C157" s="12" t="s">
        <v>182</v>
      </c>
      <c r="D157" s="12" t="s">
        <v>1504</v>
      </c>
      <c r="E157" s="12" t="s">
        <v>1114</v>
      </c>
    </row>
    <row r="158" spans="1:5" x14ac:dyDescent="0.25">
      <c r="A158" s="12" t="s">
        <v>28</v>
      </c>
      <c r="B158">
        <v>157</v>
      </c>
      <c r="C158" s="12" t="s">
        <v>183</v>
      </c>
      <c r="D158" s="12" t="s">
        <v>1505</v>
      </c>
      <c r="E158" s="12" t="s">
        <v>1271</v>
      </c>
    </row>
    <row r="159" spans="1:5" x14ac:dyDescent="0.25">
      <c r="A159" s="12" t="s">
        <v>28</v>
      </c>
      <c r="B159">
        <v>158</v>
      </c>
      <c r="C159" s="12" t="s">
        <v>184</v>
      </c>
      <c r="D159" s="12" t="s">
        <v>605</v>
      </c>
      <c r="E159" s="12" t="s">
        <v>33</v>
      </c>
    </row>
    <row r="160" spans="1:5" x14ac:dyDescent="0.25">
      <c r="A160" s="12" t="s">
        <v>28</v>
      </c>
      <c r="B160">
        <v>159</v>
      </c>
      <c r="C160" s="12" t="s">
        <v>185</v>
      </c>
      <c r="D160" s="12" t="s">
        <v>605</v>
      </c>
      <c r="E160" s="12" t="s">
        <v>33</v>
      </c>
    </row>
    <row r="161" spans="1:5" x14ac:dyDescent="0.25">
      <c r="A161" s="12" t="s">
        <v>28</v>
      </c>
      <c r="B161">
        <v>160</v>
      </c>
      <c r="C161" s="12" t="s">
        <v>186</v>
      </c>
      <c r="D161" s="12" t="s">
        <v>605</v>
      </c>
      <c r="E161" s="12" t="s">
        <v>33</v>
      </c>
    </row>
    <row r="162" spans="1:5" x14ac:dyDescent="0.25">
      <c r="A162" s="12" t="s">
        <v>28</v>
      </c>
      <c r="B162">
        <v>161</v>
      </c>
      <c r="C162" s="12" t="s">
        <v>187</v>
      </c>
      <c r="D162" s="12" t="s">
        <v>1506</v>
      </c>
      <c r="E162" s="12" t="s">
        <v>605</v>
      </c>
    </row>
    <row r="163" spans="1:5" x14ac:dyDescent="0.25">
      <c r="A163" s="12" t="s">
        <v>28</v>
      </c>
      <c r="B163">
        <v>162</v>
      </c>
      <c r="C163" s="12" t="s">
        <v>188</v>
      </c>
      <c r="D163" s="12" t="s">
        <v>1507</v>
      </c>
      <c r="E163" s="12" t="s">
        <v>1508</v>
      </c>
    </row>
    <row r="164" spans="1:5" x14ac:dyDescent="0.25">
      <c r="A164" s="12" t="s">
        <v>28</v>
      </c>
      <c r="B164">
        <v>163</v>
      </c>
      <c r="C164" s="12" t="s">
        <v>189</v>
      </c>
      <c r="D164" s="12" t="s">
        <v>605</v>
      </c>
      <c r="E164" s="12" t="s">
        <v>641</v>
      </c>
    </row>
    <row r="165" spans="1:5" x14ac:dyDescent="0.25">
      <c r="A165" s="12" t="s">
        <v>28</v>
      </c>
      <c r="B165">
        <v>164</v>
      </c>
      <c r="C165" s="12" t="s">
        <v>190</v>
      </c>
      <c r="D165" s="12" t="s">
        <v>1326</v>
      </c>
      <c r="E165" s="12" t="s">
        <v>720</v>
      </c>
    </row>
    <row r="166" spans="1:5" x14ac:dyDescent="0.25">
      <c r="A166" s="12" t="s">
        <v>28</v>
      </c>
      <c r="B166">
        <v>165</v>
      </c>
      <c r="C166" s="12" t="s">
        <v>191</v>
      </c>
      <c r="D166" s="12" t="s">
        <v>605</v>
      </c>
      <c r="E166" s="12" t="s">
        <v>33</v>
      </c>
    </row>
    <row r="167" spans="1:5" x14ac:dyDescent="0.25">
      <c r="A167" s="12" t="s">
        <v>28</v>
      </c>
      <c r="B167">
        <v>166</v>
      </c>
      <c r="C167" s="12" t="s">
        <v>192</v>
      </c>
      <c r="D167" s="12" t="s">
        <v>617</v>
      </c>
      <c r="E167" s="12" t="s">
        <v>605</v>
      </c>
    </row>
    <row r="168" spans="1:5" x14ac:dyDescent="0.25">
      <c r="A168" s="12" t="s">
        <v>28</v>
      </c>
      <c r="B168">
        <v>167</v>
      </c>
      <c r="C168" s="12" t="s">
        <v>193</v>
      </c>
      <c r="D168" s="12" t="s">
        <v>1509</v>
      </c>
      <c r="E168" s="12" t="s">
        <v>1218</v>
      </c>
    </row>
    <row r="169" spans="1:5" x14ac:dyDescent="0.25">
      <c r="A169" s="12" t="s">
        <v>28</v>
      </c>
      <c r="B169">
        <v>168</v>
      </c>
      <c r="C169" s="12" t="s">
        <v>194</v>
      </c>
      <c r="D169" s="12" t="s">
        <v>1510</v>
      </c>
      <c r="E169" s="12" t="s">
        <v>1195</v>
      </c>
    </row>
    <row r="170" spans="1:5" x14ac:dyDescent="0.25">
      <c r="A170" s="12" t="s">
        <v>28</v>
      </c>
      <c r="B170">
        <v>169</v>
      </c>
      <c r="C170" s="12" t="s">
        <v>195</v>
      </c>
      <c r="D170" s="12" t="s">
        <v>1511</v>
      </c>
      <c r="E170" s="12" t="s">
        <v>644</v>
      </c>
    </row>
    <row r="171" spans="1:5" x14ac:dyDescent="0.25">
      <c r="A171" s="12" t="s">
        <v>28</v>
      </c>
      <c r="B171">
        <v>170</v>
      </c>
      <c r="C171" s="12" t="s">
        <v>196</v>
      </c>
      <c r="D171" s="12" t="s">
        <v>1225</v>
      </c>
      <c r="E171" s="12" t="s">
        <v>1512</v>
      </c>
    </row>
    <row r="172" spans="1:5" x14ac:dyDescent="0.25">
      <c r="A172" s="12" t="s">
        <v>28</v>
      </c>
      <c r="B172">
        <v>171</v>
      </c>
      <c r="C172" s="12" t="s">
        <v>197</v>
      </c>
      <c r="D172" s="12" t="s">
        <v>1513</v>
      </c>
      <c r="E172" s="12" t="s">
        <v>1138</v>
      </c>
    </row>
    <row r="173" spans="1:5" x14ac:dyDescent="0.25">
      <c r="A173" s="12" t="s">
        <v>28</v>
      </c>
      <c r="B173">
        <v>172</v>
      </c>
      <c r="C173" s="12" t="s">
        <v>198</v>
      </c>
      <c r="D173" s="12" t="s">
        <v>33</v>
      </c>
      <c r="E173" s="12" t="s">
        <v>33</v>
      </c>
    </row>
    <row r="174" spans="1:5" x14ac:dyDescent="0.25">
      <c r="A174" s="12" t="s">
        <v>28</v>
      </c>
      <c r="B174">
        <v>173</v>
      </c>
      <c r="C174" s="12" t="s">
        <v>199</v>
      </c>
      <c r="D174" s="12" t="s">
        <v>1280</v>
      </c>
      <c r="E174" s="12" t="s">
        <v>605</v>
      </c>
    </row>
    <row r="175" spans="1:5" x14ac:dyDescent="0.25">
      <c r="A175" s="12" t="s">
        <v>28</v>
      </c>
      <c r="B175">
        <v>174</v>
      </c>
      <c r="C175" s="12" t="s">
        <v>200</v>
      </c>
      <c r="D175" s="12" t="s">
        <v>33</v>
      </c>
      <c r="E175" s="12" t="s">
        <v>33</v>
      </c>
    </row>
    <row r="176" spans="1:5" x14ac:dyDescent="0.25">
      <c r="A176" s="12" t="s">
        <v>28</v>
      </c>
      <c r="B176">
        <v>175</v>
      </c>
      <c r="C176" s="12" t="s">
        <v>201</v>
      </c>
      <c r="D176" s="12" t="s">
        <v>1514</v>
      </c>
      <c r="E176" s="12" t="s">
        <v>1128</v>
      </c>
    </row>
    <row r="177" spans="1:5" x14ac:dyDescent="0.25">
      <c r="A177" s="12" t="s">
        <v>28</v>
      </c>
      <c r="B177">
        <v>176</v>
      </c>
      <c r="C177" s="12" t="s">
        <v>202</v>
      </c>
      <c r="D177" s="12" t="s">
        <v>606</v>
      </c>
      <c r="E177" s="12" t="s">
        <v>605</v>
      </c>
    </row>
    <row r="178" spans="1:5" x14ac:dyDescent="0.25">
      <c r="A178" s="12" t="s">
        <v>28</v>
      </c>
      <c r="B178">
        <v>177</v>
      </c>
      <c r="C178" s="12" t="s">
        <v>203</v>
      </c>
      <c r="D178" s="12" t="s">
        <v>1258</v>
      </c>
      <c r="E178" s="12" t="s">
        <v>1515</v>
      </c>
    </row>
    <row r="179" spans="1:5" x14ac:dyDescent="0.25">
      <c r="A179" s="12" t="s">
        <v>28</v>
      </c>
      <c r="B179">
        <v>178</v>
      </c>
      <c r="C179" s="12" t="s">
        <v>204</v>
      </c>
      <c r="D179" s="12" t="s">
        <v>1516</v>
      </c>
      <c r="E179" s="12" t="s">
        <v>605</v>
      </c>
    </row>
    <row r="180" spans="1:5" x14ac:dyDescent="0.25">
      <c r="A180" s="12" t="s">
        <v>28</v>
      </c>
      <c r="B180">
        <v>179</v>
      </c>
      <c r="C180" s="12" t="s">
        <v>205</v>
      </c>
      <c r="D180" s="12" t="s">
        <v>1517</v>
      </c>
      <c r="E180" s="12" t="s">
        <v>1518</v>
      </c>
    </row>
    <row r="181" spans="1:5" x14ac:dyDescent="0.25">
      <c r="A181" s="12" t="s">
        <v>28</v>
      </c>
      <c r="B181">
        <v>180</v>
      </c>
      <c r="C181" s="12" t="s">
        <v>206</v>
      </c>
      <c r="D181" s="12" t="s">
        <v>1519</v>
      </c>
      <c r="E181" s="12" t="s">
        <v>1520</v>
      </c>
    </row>
    <row r="182" spans="1:5" x14ac:dyDescent="0.25">
      <c r="A182" s="12" t="s">
        <v>28</v>
      </c>
      <c r="B182">
        <v>181</v>
      </c>
      <c r="C182" s="12" t="s">
        <v>207</v>
      </c>
      <c r="D182" s="12" t="s">
        <v>619</v>
      </c>
      <c r="E182" s="12" t="s">
        <v>605</v>
      </c>
    </row>
    <row r="183" spans="1:5" x14ac:dyDescent="0.25">
      <c r="A183" s="12" t="s">
        <v>28</v>
      </c>
      <c r="B183">
        <v>182</v>
      </c>
      <c r="C183" s="12" t="s">
        <v>208</v>
      </c>
      <c r="D183" s="12" t="s">
        <v>1521</v>
      </c>
      <c r="E183" s="12" t="s">
        <v>605</v>
      </c>
    </row>
    <row r="184" spans="1:5" x14ac:dyDescent="0.25">
      <c r="A184" s="12" t="s">
        <v>28</v>
      </c>
      <c r="B184">
        <v>183</v>
      </c>
      <c r="C184" s="12" t="s">
        <v>209</v>
      </c>
      <c r="D184" s="12" t="s">
        <v>1522</v>
      </c>
      <c r="E184" s="12" t="s">
        <v>1523</v>
      </c>
    </row>
    <row r="185" spans="1:5" x14ac:dyDescent="0.25">
      <c r="A185" s="12" t="s">
        <v>28</v>
      </c>
      <c r="B185">
        <v>184</v>
      </c>
      <c r="C185" s="12" t="s">
        <v>210</v>
      </c>
      <c r="D185" s="12" t="s">
        <v>1524</v>
      </c>
      <c r="E185" s="12" t="s">
        <v>1525</v>
      </c>
    </row>
    <row r="186" spans="1:5" x14ac:dyDescent="0.25">
      <c r="A186" s="12" t="s">
        <v>28</v>
      </c>
      <c r="B186">
        <v>185</v>
      </c>
      <c r="C186" s="12" t="s">
        <v>211</v>
      </c>
      <c r="D186" s="12" t="s">
        <v>1526</v>
      </c>
      <c r="E186" s="12" t="s">
        <v>1527</v>
      </c>
    </row>
    <row r="187" spans="1:5" x14ac:dyDescent="0.25">
      <c r="A187" s="12" t="s">
        <v>28</v>
      </c>
      <c r="B187">
        <v>186</v>
      </c>
      <c r="C187" s="12" t="s">
        <v>212</v>
      </c>
      <c r="D187" s="12" t="s">
        <v>1528</v>
      </c>
      <c r="E187" s="12" t="s">
        <v>1331</v>
      </c>
    </row>
    <row r="188" spans="1:5" x14ac:dyDescent="0.25">
      <c r="A188" s="12" t="s">
        <v>28</v>
      </c>
      <c r="B188">
        <v>187</v>
      </c>
      <c r="C188" s="12" t="s">
        <v>213</v>
      </c>
      <c r="D188" s="12" t="s">
        <v>1529</v>
      </c>
      <c r="E188" s="12" t="s">
        <v>605</v>
      </c>
    </row>
    <row r="189" spans="1:5" x14ac:dyDescent="0.25">
      <c r="A189" s="12" t="s">
        <v>28</v>
      </c>
      <c r="B189">
        <v>188</v>
      </c>
      <c r="C189" s="12" t="s">
        <v>214</v>
      </c>
      <c r="D189" s="12" t="s">
        <v>1530</v>
      </c>
      <c r="E189" s="12" t="s">
        <v>605</v>
      </c>
    </row>
    <row r="190" spans="1:5" x14ac:dyDescent="0.25">
      <c r="A190" s="12" t="s">
        <v>28</v>
      </c>
      <c r="B190">
        <v>189</v>
      </c>
      <c r="C190" s="12" t="s">
        <v>215</v>
      </c>
      <c r="D190" s="12" t="s">
        <v>1531</v>
      </c>
      <c r="E190" s="12" t="s">
        <v>605</v>
      </c>
    </row>
    <row r="191" spans="1:5" x14ac:dyDescent="0.25">
      <c r="A191" s="12" t="s">
        <v>28</v>
      </c>
      <c r="B191">
        <v>190</v>
      </c>
      <c r="C191" s="12" t="s">
        <v>216</v>
      </c>
      <c r="D191" s="12" t="s">
        <v>605</v>
      </c>
      <c r="E191" s="12" t="s">
        <v>33</v>
      </c>
    </row>
    <row r="192" spans="1:5" x14ac:dyDescent="0.25">
      <c r="A192" s="12" t="s">
        <v>28</v>
      </c>
      <c r="B192">
        <v>191</v>
      </c>
      <c r="C192" s="12" t="s">
        <v>217</v>
      </c>
      <c r="D192" s="12" t="s">
        <v>1532</v>
      </c>
      <c r="E192" s="12" t="s">
        <v>605</v>
      </c>
    </row>
    <row r="193" spans="1:5" x14ac:dyDescent="0.25">
      <c r="A193" s="12" t="s">
        <v>28</v>
      </c>
      <c r="B193">
        <v>192</v>
      </c>
      <c r="C193" s="12" t="s">
        <v>218</v>
      </c>
      <c r="D193" s="12" t="s">
        <v>1533</v>
      </c>
      <c r="E193" s="12" t="s">
        <v>687</v>
      </c>
    </row>
    <row r="194" spans="1:5" x14ac:dyDescent="0.25">
      <c r="A194" s="12" t="s">
        <v>28</v>
      </c>
      <c r="B194">
        <v>193</v>
      </c>
      <c r="C194" s="12" t="s">
        <v>219</v>
      </c>
      <c r="D194" s="12" t="s">
        <v>1314</v>
      </c>
      <c r="E194" s="12" t="s">
        <v>1534</v>
      </c>
    </row>
    <row r="195" spans="1:5" x14ac:dyDescent="0.25">
      <c r="A195" s="12" t="s">
        <v>28</v>
      </c>
      <c r="B195">
        <v>194</v>
      </c>
      <c r="C195" s="12" t="s">
        <v>220</v>
      </c>
      <c r="D195" s="12" t="s">
        <v>1348</v>
      </c>
      <c r="E195" s="12" t="s">
        <v>687</v>
      </c>
    </row>
    <row r="196" spans="1:5" x14ac:dyDescent="0.25">
      <c r="A196" s="12" t="s">
        <v>28</v>
      </c>
      <c r="B196">
        <v>195</v>
      </c>
      <c r="C196" s="12" t="s">
        <v>221</v>
      </c>
      <c r="D196" s="12" t="s">
        <v>646</v>
      </c>
      <c r="E196" s="12" t="s">
        <v>1399</v>
      </c>
    </row>
    <row r="197" spans="1:5" x14ac:dyDescent="0.25">
      <c r="A197" s="12" t="s">
        <v>28</v>
      </c>
      <c r="B197">
        <v>196</v>
      </c>
      <c r="C197" s="12" t="s">
        <v>222</v>
      </c>
      <c r="D197" s="12" t="s">
        <v>1281</v>
      </c>
      <c r="E197" s="12" t="s">
        <v>605</v>
      </c>
    </row>
    <row r="198" spans="1:5" x14ac:dyDescent="0.25">
      <c r="A198" s="12" t="s">
        <v>28</v>
      </c>
      <c r="B198">
        <v>197</v>
      </c>
      <c r="C198" s="12" t="s">
        <v>223</v>
      </c>
      <c r="D198" s="12" t="s">
        <v>33</v>
      </c>
      <c r="E198" s="12" t="s">
        <v>33</v>
      </c>
    </row>
    <row r="199" spans="1:5" x14ac:dyDescent="0.25">
      <c r="A199" s="12" t="s">
        <v>28</v>
      </c>
      <c r="B199">
        <v>198</v>
      </c>
      <c r="C199" s="12" t="s">
        <v>224</v>
      </c>
      <c r="D199" s="12" t="s">
        <v>1312</v>
      </c>
      <c r="E199" s="12" t="s">
        <v>1535</v>
      </c>
    </row>
    <row r="200" spans="1:5" x14ac:dyDescent="0.25">
      <c r="A200" s="12" t="s">
        <v>28</v>
      </c>
      <c r="B200">
        <v>199</v>
      </c>
      <c r="C200" s="12" t="s">
        <v>225</v>
      </c>
      <c r="D200" s="12" t="s">
        <v>1536</v>
      </c>
      <c r="E200" s="12" t="s">
        <v>1221</v>
      </c>
    </row>
    <row r="201" spans="1:5" x14ac:dyDescent="0.25">
      <c r="A201" s="12" t="s">
        <v>28</v>
      </c>
      <c r="B201">
        <v>200</v>
      </c>
      <c r="C201" s="12" t="s">
        <v>226</v>
      </c>
      <c r="D201" s="12" t="s">
        <v>1255</v>
      </c>
      <c r="E201" s="12" t="s">
        <v>1282</v>
      </c>
    </row>
    <row r="202" spans="1:5" x14ac:dyDescent="0.25">
      <c r="A202" s="12" t="s">
        <v>28</v>
      </c>
      <c r="B202">
        <v>201</v>
      </c>
      <c r="C202" s="12" t="s">
        <v>227</v>
      </c>
      <c r="D202" s="12" t="s">
        <v>1537</v>
      </c>
      <c r="E202" s="12" t="s">
        <v>1538</v>
      </c>
    </row>
    <row r="203" spans="1:5" x14ac:dyDescent="0.25">
      <c r="A203" s="12" t="s">
        <v>28</v>
      </c>
      <c r="B203">
        <v>202</v>
      </c>
      <c r="C203" s="12" t="s">
        <v>228</v>
      </c>
      <c r="D203" s="12" t="s">
        <v>1492</v>
      </c>
      <c r="E203" s="12" t="s">
        <v>1539</v>
      </c>
    </row>
    <row r="204" spans="1:5" x14ac:dyDescent="0.25">
      <c r="A204" s="12" t="s">
        <v>28</v>
      </c>
      <c r="B204">
        <v>203</v>
      </c>
      <c r="C204" s="12" t="s">
        <v>229</v>
      </c>
      <c r="D204" s="12" t="s">
        <v>1395</v>
      </c>
      <c r="E204" s="12" t="s">
        <v>1540</v>
      </c>
    </row>
    <row r="205" spans="1:5" x14ac:dyDescent="0.25">
      <c r="A205" s="12" t="s">
        <v>28</v>
      </c>
      <c r="B205">
        <v>204</v>
      </c>
      <c r="C205" s="12" t="s">
        <v>230</v>
      </c>
      <c r="D205" s="12" t="s">
        <v>1262</v>
      </c>
      <c r="E205" s="12" t="s">
        <v>1210</v>
      </c>
    </row>
    <row r="206" spans="1:5" x14ac:dyDescent="0.25">
      <c r="A206" s="12" t="s">
        <v>28</v>
      </c>
      <c r="B206">
        <v>205</v>
      </c>
      <c r="C206" s="12" t="s">
        <v>231</v>
      </c>
      <c r="D206" s="12" t="s">
        <v>1541</v>
      </c>
      <c r="E206" s="12" t="s">
        <v>605</v>
      </c>
    </row>
    <row r="207" spans="1:5" x14ac:dyDescent="0.25">
      <c r="A207" s="12" t="s">
        <v>28</v>
      </c>
      <c r="B207">
        <v>206</v>
      </c>
      <c r="C207" s="12" t="s">
        <v>232</v>
      </c>
      <c r="D207" s="12" t="s">
        <v>1542</v>
      </c>
      <c r="E207" s="12" t="s">
        <v>1154</v>
      </c>
    </row>
    <row r="208" spans="1:5" x14ac:dyDescent="0.25">
      <c r="A208" s="12" t="s">
        <v>28</v>
      </c>
      <c r="B208">
        <v>207</v>
      </c>
      <c r="C208" s="12" t="s">
        <v>233</v>
      </c>
      <c r="D208" s="12" t="s">
        <v>1179</v>
      </c>
      <c r="E208" s="12" t="s">
        <v>1543</v>
      </c>
    </row>
    <row r="209" spans="1:5" x14ac:dyDescent="0.25">
      <c r="A209" s="12" t="s">
        <v>28</v>
      </c>
      <c r="B209">
        <v>208</v>
      </c>
      <c r="C209" s="12" t="s">
        <v>234</v>
      </c>
      <c r="D209" s="12" t="s">
        <v>1544</v>
      </c>
      <c r="E209" s="12" t="s">
        <v>1545</v>
      </c>
    </row>
    <row r="210" spans="1:5" x14ac:dyDescent="0.25">
      <c r="A210" s="12" t="s">
        <v>28</v>
      </c>
      <c r="B210">
        <v>209</v>
      </c>
      <c r="C210" s="12" t="s">
        <v>235</v>
      </c>
      <c r="D210" s="12" t="s">
        <v>638</v>
      </c>
      <c r="E210" s="12" t="s">
        <v>605</v>
      </c>
    </row>
    <row r="211" spans="1:5" x14ac:dyDescent="0.25">
      <c r="A211" s="12" t="s">
        <v>28</v>
      </c>
      <c r="B211">
        <v>210</v>
      </c>
      <c r="C211" s="12" t="s">
        <v>236</v>
      </c>
      <c r="D211" s="12" t="s">
        <v>1511</v>
      </c>
      <c r="E211" s="12" t="s">
        <v>1129</v>
      </c>
    </row>
    <row r="212" spans="1:5" x14ac:dyDescent="0.25">
      <c r="A212" s="12" t="s">
        <v>28</v>
      </c>
      <c r="B212">
        <v>211</v>
      </c>
      <c r="C212" s="12" t="s">
        <v>237</v>
      </c>
      <c r="D212" s="12" t="s">
        <v>1546</v>
      </c>
      <c r="E212" s="12" t="s">
        <v>1547</v>
      </c>
    </row>
    <row r="213" spans="1:5" x14ac:dyDescent="0.25">
      <c r="A213" s="12" t="s">
        <v>28</v>
      </c>
      <c r="B213">
        <v>212</v>
      </c>
      <c r="C213" s="12" t="s">
        <v>238</v>
      </c>
      <c r="D213" s="12" t="s">
        <v>1548</v>
      </c>
      <c r="E213" s="12" t="s">
        <v>605</v>
      </c>
    </row>
    <row r="214" spans="1:5" x14ac:dyDescent="0.25">
      <c r="A214" s="12" t="s">
        <v>28</v>
      </c>
      <c r="B214">
        <v>213</v>
      </c>
      <c r="C214" s="12" t="s">
        <v>239</v>
      </c>
      <c r="D214" s="12" t="s">
        <v>605</v>
      </c>
      <c r="E214" s="12" t="s">
        <v>33</v>
      </c>
    </row>
    <row r="215" spans="1:5" x14ac:dyDescent="0.25">
      <c r="A215" s="12" t="s">
        <v>28</v>
      </c>
      <c r="B215">
        <v>214</v>
      </c>
      <c r="C215" s="12" t="s">
        <v>240</v>
      </c>
      <c r="D215" s="12" t="s">
        <v>1266</v>
      </c>
      <c r="E215" s="12" t="s">
        <v>1285</v>
      </c>
    </row>
    <row r="216" spans="1:5" x14ac:dyDescent="0.25">
      <c r="A216" s="12" t="s">
        <v>28</v>
      </c>
      <c r="B216">
        <v>215</v>
      </c>
      <c r="C216" s="12" t="s">
        <v>241</v>
      </c>
      <c r="D216" s="12" t="s">
        <v>1346</v>
      </c>
      <c r="E216" s="12" t="s">
        <v>1549</v>
      </c>
    </row>
    <row r="217" spans="1:5" x14ac:dyDescent="0.25">
      <c r="A217" s="12" t="s">
        <v>28</v>
      </c>
      <c r="B217">
        <v>216</v>
      </c>
      <c r="C217" s="12" t="s">
        <v>242</v>
      </c>
      <c r="D217" s="12" t="s">
        <v>1550</v>
      </c>
      <c r="E217" s="12" t="s">
        <v>1551</v>
      </c>
    </row>
    <row r="218" spans="1:5" x14ac:dyDescent="0.25">
      <c r="A218" s="12" t="s">
        <v>28</v>
      </c>
      <c r="B218">
        <v>217</v>
      </c>
      <c r="C218" s="12" t="s">
        <v>243</v>
      </c>
      <c r="D218" s="12" t="s">
        <v>1552</v>
      </c>
      <c r="E218" s="12" t="s">
        <v>1553</v>
      </c>
    </row>
    <row r="219" spans="1:5" x14ac:dyDescent="0.25">
      <c r="A219" s="12" t="s">
        <v>28</v>
      </c>
      <c r="B219">
        <v>218</v>
      </c>
      <c r="C219" s="12" t="s">
        <v>244</v>
      </c>
      <c r="D219" s="12" t="s">
        <v>1172</v>
      </c>
      <c r="E219" s="12" t="s">
        <v>605</v>
      </c>
    </row>
    <row r="220" spans="1:5" x14ac:dyDescent="0.25">
      <c r="A220" s="12" t="s">
        <v>28</v>
      </c>
      <c r="B220">
        <v>219</v>
      </c>
      <c r="C220" s="12" t="s">
        <v>245</v>
      </c>
      <c r="D220" s="12" t="s">
        <v>621</v>
      </c>
      <c r="E220" s="12" t="s">
        <v>605</v>
      </c>
    </row>
    <row r="221" spans="1:5" x14ac:dyDescent="0.25">
      <c r="A221" s="12" t="s">
        <v>28</v>
      </c>
      <c r="B221">
        <v>220</v>
      </c>
      <c r="C221" s="12" t="s">
        <v>246</v>
      </c>
      <c r="D221" s="12" t="s">
        <v>1554</v>
      </c>
      <c r="E221" s="12" t="s">
        <v>605</v>
      </c>
    </row>
    <row r="222" spans="1:5" x14ac:dyDescent="0.25">
      <c r="A222" s="12" t="s">
        <v>28</v>
      </c>
      <c r="B222">
        <v>221</v>
      </c>
      <c r="C222" s="12" t="s">
        <v>247</v>
      </c>
      <c r="D222" s="12" t="s">
        <v>1555</v>
      </c>
      <c r="E222" s="12" t="s">
        <v>605</v>
      </c>
    </row>
    <row r="223" spans="1:5" x14ac:dyDescent="0.25">
      <c r="A223" s="12" t="s">
        <v>28</v>
      </c>
      <c r="B223">
        <v>222</v>
      </c>
      <c r="C223" s="12" t="s">
        <v>248</v>
      </c>
      <c r="D223" s="12" t="s">
        <v>1556</v>
      </c>
      <c r="E223" s="12" t="s">
        <v>704</v>
      </c>
    </row>
    <row r="224" spans="1:5" x14ac:dyDescent="0.25">
      <c r="A224" s="12" t="s">
        <v>28</v>
      </c>
      <c r="B224">
        <v>223</v>
      </c>
      <c r="C224" s="12" t="s">
        <v>249</v>
      </c>
      <c r="D224" s="12" t="s">
        <v>1557</v>
      </c>
      <c r="E224" s="12" t="s">
        <v>605</v>
      </c>
    </row>
    <row r="225" spans="1:5" x14ac:dyDescent="0.25">
      <c r="A225" s="12" t="s">
        <v>28</v>
      </c>
      <c r="B225">
        <v>224</v>
      </c>
      <c r="C225" s="12" t="s">
        <v>250</v>
      </c>
      <c r="D225" s="12" t="s">
        <v>1558</v>
      </c>
      <c r="E225" s="12" t="s">
        <v>605</v>
      </c>
    </row>
    <row r="226" spans="1:5" x14ac:dyDescent="0.25">
      <c r="A226" s="12" t="s">
        <v>28</v>
      </c>
      <c r="B226">
        <v>225</v>
      </c>
      <c r="C226" s="12" t="s">
        <v>251</v>
      </c>
      <c r="D226" s="12" t="s">
        <v>33</v>
      </c>
      <c r="E226" s="12" t="s">
        <v>33</v>
      </c>
    </row>
    <row r="227" spans="1:5" x14ac:dyDescent="0.25">
      <c r="A227" s="12" t="s">
        <v>28</v>
      </c>
      <c r="B227">
        <v>226</v>
      </c>
      <c r="C227" s="12" t="s">
        <v>252</v>
      </c>
      <c r="D227" s="12" t="s">
        <v>33</v>
      </c>
      <c r="E227" s="12" t="s">
        <v>33</v>
      </c>
    </row>
    <row r="228" spans="1:5" x14ac:dyDescent="0.25">
      <c r="A228" s="12" t="s">
        <v>28</v>
      </c>
      <c r="B228">
        <v>227</v>
      </c>
      <c r="C228" s="12" t="s">
        <v>253</v>
      </c>
      <c r="D228" s="12" t="s">
        <v>1559</v>
      </c>
      <c r="E228" s="12" t="s">
        <v>1377</v>
      </c>
    </row>
    <row r="229" spans="1:5" x14ac:dyDescent="0.25">
      <c r="A229" s="12" t="s">
        <v>28</v>
      </c>
      <c r="B229">
        <v>228</v>
      </c>
      <c r="C229" s="12" t="s">
        <v>254</v>
      </c>
      <c r="D229" s="12" t="s">
        <v>630</v>
      </c>
      <c r="E229" s="12" t="s">
        <v>605</v>
      </c>
    </row>
    <row r="230" spans="1:5" x14ac:dyDescent="0.25">
      <c r="A230" s="12" t="s">
        <v>28</v>
      </c>
      <c r="B230">
        <v>229</v>
      </c>
      <c r="C230" s="12" t="s">
        <v>255</v>
      </c>
      <c r="D230" s="12" t="s">
        <v>1560</v>
      </c>
      <c r="E230" s="12" t="s">
        <v>1293</v>
      </c>
    </row>
    <row r="231" spans="1:5" x14ac:dyDescent="0.25">
      <c r="A231" s="12" t="s">
        <v>28</v>
      </c>
      <c r="B231">
        <v>230</v>
      </c>
      <c r="C231" s="12" t="s">
        <v>256</v>
      </c>
      <c r="D231" s="12" t="s">
        <v>1171</v>
      </c>
      <c r="E231" s="12" t="s">
        <v>1205</v>
      </c>
    </row>
    <row r="232" spans="1:5" x14ac:dyDescent="0.25">
      <c r="A232" s="12" t="s">
        <v>28</v>
      </c>
      <c r="B232">
        <v>231</v>
      </c>
      <c r="C232" s="12" t="s">
        <v>257</v>
      </c>
      <c r="D232" s="12" t="s">
        <v>33</v>
      </c>
      <c r="E232" s="12" t="s">
        <v>33</v>
      </c>
    </row>
    <row r="233" spans="1:5" x14ac:dyDescent="0.25">
      <c r="A233" s="12" t="s">
        <v>28</v>
      </c>
      <c r="B233">
        <v>232</v>
      </c>
      <c r="C233" s="12" t="s">
        <v>258</v>
      </c>
      <c r="D233" s="12" t="s">
        <v>605</v>
      </c>
      <c r="E233" s="12" t="s">
        <v>641</v>
      </c>
    </row>
    <row r="234" spans="1:5" x14ac:dyDescent="0.25">
      <c r="A234" s="12" t="s">
        <v>28</v>
      </c>
      <c r="B234">
        <v>233</v>
      </c>
      <c r="C234" s="12" t="s">
        <v>259</v>
      </c>
      <c r="D234" s="12" t="s">
        <v>1561</v>
      </c>
      <c r="E234" s="12" t="s">
        <v>1300</v>
      </c>
    </row>
    <row r="235" spans="1:5" x14ac:dyDescent="0.25">
      <c r="A235" s="12" t="s">
        <v>28</v>
      </c>
      <c r="B235">
        <v>234</v>
      </c>
      <c r="C235" s="12" t="s">
        <v>260</v>
      </c>
      <c r="D235" s="12" t="s">
        <v>1562</v>
      </c>
      <c r="E235" s="12" t="s">
        <v>1128</v>
      </c>
    </row>
    <row r="236" spans="1:5" x14ac:dyDescent="0.25">
      <c r="A236" s="12" t="s">
        <v>28</v>
      </c>
      <c r="B236">
        <v>235</v>
      </c>
      <c r="C236" s="12" t="s">
        <v>21</v>
      </c>
      <c r="D236" s="12" t="s">
        <v>1242</v>
      </c>
      <c r="E236" s="12" t="s">
        <v>1563</v>
      </c>
    </row>
    <row r="237" spans="1:5" x14ac:dyDescent="0.25">
      <c r="A237" s="12" t="s">
        <v>28</v>
      </c>
      <c r="B237">
        <v>236</v>
      </c>
      <c r="C237" s="12" t="s">
        <v>261</v>
      </c>
      <c r="D237" s="12" t="s">
        <v>1564</v>
      </c>
      <c r="E237" s="12" t="s">
        <v>1221</v>
      </c>
    </row>
    <row r="238" spans="1:5" x14ac:dyDescent="0.25">
      <c r="A238" s="12" t="s">
        <v>28</v>
      </c>
      <c r="B238">
        <v>237</v>
      </c>
      <c r="C238" s="12" t="s">
        <v>262</v>
      </c>
      <c r="D238" s="12" t="s">
        <v>1565</v>
      </c>
      <c r="E238" s="12" t="s">
        <v>1566</v>
      </c>
    </row>
    <row r="239" spans="1:5" x14ac:dyDescent="0.25">
      <c r="A239" s="12" t="s">
        <v>28</v>
      </c>
      <c r="B239">
        <v>238</v>
      </c>
      <c r="C239" s="12" t="s">
        <v>263</v>
      </c>
      <c r="D239" s="12" t="s">
        <v>1567</v>
      </c>
      <c r="E239" s="12" t="s">
        <v>1316</v>
      </c>
    </row>
    <row r="240" spans="1:5" x14ac:dyDescent="0.25">
      <c r="A240" s="12" t="s">
        <v>28</v>
      </c>
      <c r="B240">
        <v>239</v>
      </c>
      <c r="C240" s="12" t="s">
        <v>264</v>
      </c>
      <c r="D240" s="12" t="s">
        <v>1568</v>
      </c>
      <c r="E240" s="12" t="s">
        <v>605</v>
      </c>
    </row>
    <row r="241" spans="1:5" x14ac:dyDescent="0.25">
      <c r="A241" s="12" t="s">
        <v>28</v>
      </c>
      <c r="B241">
        <v>240</v>
      </c>
      <c r="C241" s="12" t="s">
        <v>265</v>
      </c>
      <c r="D241" s="12" t="s">
        <v>1454</v>
      </c>
      <c r="E241" s="12" t="s">
        <v>1569</v>
      </c>
    </row>
    <row r="242" spans="1:5" x14ac:dyDescent="0.25">
      <c r="A242" s="12" t="s">
        <v>28</v>
      </c>
      <c r="B242">
        <v>241</v>
      </c>
      <c r="C242" s="12" t="s">
        <v>266</v>
      </c>
      <c r="D242" s="12" t="s">
        <v>1570</v>
      </c>
      <c r="E242" s="12" t="s">
        <v>1571</v>
      </c>
    </row>
    <row r="243" spans="1:5" x14ac:dyDescent="0.25">
      <c r="A243" s="12" t="s">
        <v>28</v>
      </c>
      <c r="B243">
        <v>242</v>
      </c>
      <c r="C243" s="12" t="s">
        <v>267</v>
      </c>
      <c r="D243" s="12" t="s">
        <v>33</v>
      </c>
      <c r="E243" s="12" t="s">
        <v>33</v>
      </c>
    </row>
    <row r="244" spans="1:5" x14ac:dyDescent="0.25">
      <c r="A244" s="12" t="s">
        <v>28</v>
      </c>
      <c r="B244">
        <v>243</v>
      </c>
      <c r="C244" s="12" t="s">
        <v>268</v>
      </c>
      <c r="D244" s="12" t="s">
        <v>33</v>
      </c>
      <c r="E244" s="12" t="s">
        <v>33</v>
      </c>
    </row>
    <row r="245" spans="1:5" x14ac:dyDescent="0.25">
      <c r="A245" s="12" t="s">
        <v>28</v>
      </c>
      <c r="B245">
        <v>244</v>
      </c>
      <c r="C245" s="12" t="s">
        <v>269</v>
      </c>
      <c r="D245" s="12" t="s">
        <v>1572</v>
      </c>
      <c r="E245" s="12" t="s">
        <v>1115</v>
      </c>
    </row>
    <row r="246" spans="1:5" x14ac:dyDescent="0.25">
      <c r="A246" s="12" t="s">
        <v>28</v>
      </c>
      <c r="B246">
        <v>245</v>
      </c>
      <c r="C246" s="12" t="s">
        <v>270</v>
      </c>
      <c r="D246" s="12" t="s">
        <v>1573</v>
      </c>
      <c r="E246" s="12" t="s">
        <v>605</v>
      </c>
    </row>
    <row r="247" spans="1:5" x14ac:dyDescent="0.25">
      <c r="A247" s="12" t="s">
        <v>28</v>
      </c>
      <c r="B247">
        <v>246</v>
      </c>
      <c r="C247" s="12" t="s">
        <v>271</v>
      </c>
      <c r="D247" s="12" t="s">
        <v>1209</v>
      </c>
      <c r="E247" s="12" t="s">
        <v>1574</v>
      </c>
    </row>
    <row r="248" spans="1:5" x14ac:dyDescent="0.25">
      <c r="A248" s="12" t="s">
        <v>28</v>
      </c>
      <c r="B248">
        <v>247</v>
      </c>
      <c r="C248" s="12" t="s">
        <v>272</v>
      </c>
      <c r="D248" s="12" t="s">
        <v>1575</v>
      </c>
      <c r="E248" s="12" t="s">
        <v>1576</v>
      </c>
    </row>
    <row r="249" spans="1:5" x14ac:dyDescent="0.25">
      <c r="A249" s="12" t="s">
        <v>28</v>
      </c>
      <c r="B249">
        <v>248</v>
      </c>
      <c r="C249" s="12" t="s">
        <v>273</v>
      </c>
      <c r="D249" s="12" t="s">
        <v>1577</v>
      </c>
      <c r="E249" s="12" t="s">
        <v>1578</v>
      </c>
    </row>
    <row r="250" spans="1:5" x14ac:dyDescent="0.25">
      <c r="A250" s="12" t="s">
        <v>28</v>
      </c>
      <c r="B250">
        <v>249</v>
      </c>
      <c r="C250" s="12" t="s">
        <v>274</v>
      </c>
      <c r="D250" s="12" t="s">
        <v>623</v>
      </c>
      <c r="E250" s="12" t="s">
        <v>605</v>
      </c>
    </row>
    <row r="251" spans="1:5" x14ac:dyDescent="0.25">
      <c r="A251" s="12" t="s">
        <v>28</v>
      </c>
      <c r="B251">
        <v>250</v>
      </c>
      <c r="C251" s="12" t="s">
        <v>275</v>
      </c>
      <c r="D251" s="12" t="s">
        <v>1579</v>
      </c>
      <c r="E251" s="12" t="s">
        <v>605</v>
      </c>
    </row>
    <row r="252" spans="1:5" x14ac:dyDescent="0.25">
      <c r="A252" s="12" t="s">
        <v>28</v>
      </c>
      <c r="B252">
        <v>251</v>
      </c>
      <c r="C252" s="12" t="s">
        <v>276</v>
      </c>
      <c r="D252" s="12" t="s">
        <v>1580</v>
      </c>
      <c r="E252" s="12" t="s">
        <v>1581</v>
      </c>
    </row>
    <row r="253" spans="1:5" x14ac:dyDescent="0.25">
      <c r="A253" s="12" t="s">
        <v>28</v>
      </c>
      <c r="B253">
        <v>252</v>
      </c>
      <c r="C253" s="12" t="s">
        <v>277</v>
      </c>
      <c r="D253" s="12" t="s">
        <v>1582</v>
      </c>
      <c r="E253" s="12" t="s">
        <v>1245</v>
      </c>
    </row>
    <row r="254" spans="1:5" x14ac:dyDescent="0.25">
      <c r="A254" s="12" t="s">
        <v>28</v>
      </c>
      <c r="B254">
        <v>253</v>
      </c>
      <c r="C254" s="12" t="s">
        <v>278</v>
      </c>
      <c r="D254" s="12" t="s">
        <v>624</v>
      </c>
      <c r="E254" s="12" t="s">
        <v>605</v>
      </c>
    </row>
    <row r="255" spans="1:5" x14ac:dyDescent="0.25">
      <c r="A255" s="12" t="s">
        <v>28</v>
      </c>
      <c r="B255">
        <v>254</v>
      </c>
      <c r="C255" s="12" t="s">
        <v>279</v>
      </c>
      <c r="D255" s="12" t="s">
        <v>1583</v>
      </c>
      <c r="E255" s="12" t="s">
        <v>605</v>
      </c>
    </row>
    <row r="256" spans="1:5" x14ac:dyDescent="0.25">
      <c r="A256" s="12" t="s">
        <v>28</v>
      </c>
      <c r="B256">
        <v>255</v>
      </c>
      <c r="C256" s="12" t="s">
        <v>280</v>
      </c>
      <c r="D256" s="12" t="s">
        <v>1283</v>
      </c>
      <c r="E256" s="12" t="s">
        <v>1584</v>
      </c>
    </row>
    <row r="257" spans="1:5" x14ac:dyDescent="0.25">
      <c r="A257" s="12" t="s">
        <v>28</v>
      </c>
      <c r="B257">
        <v>256</v>
      </c>
      <c r="C257" s="12" t="s">
        <v>281</v>
      </c>
      <c r="D257" s="12" t="s">
        <v>1238</v>
      </c>
      <c r="E257" s="12" t="s">
        <v>1298</v>
      </c>
    </row>
    <row r="258" spans="1:5" x14ac:dyDescent="0.25">
      <c r="A258" s="12" t="s">
        <v>28</v>
      </c>
      <c r="B258">
        <v>257</v>
      </c>
      <c r="C258" s="12" t="s">
        <v>282</v>
      </c>
      <c r="D258" s="12" t="s">
        <v>1585</v>
      </c>
      <c r="E258" s="12" t="s">
        <v>1101</v>
      </c>
    </row>
    <row r="259" spans="1:5" x14ac:dyDescent="0.25">
      <c r="A259" s="12" t="s">
        <v>28</v>
      </c>
      <c r="B259">
        <v>258</v>
      </c>
      <c r="C259" s="12" t="s">
        <v>283</v>
      </c>
      <c r="D259" s="12" t="s">
        <v>1586</v>
      </c>
      <c r="E259" s="12" t="s">
        <v>1135</v>
      </c>
    </row>
    <row r="260" spans="1:5" x14ac:dyDescent="0.25">
      <c r="A260" s="12" t="s">
        <v>28</v>
      </c>
      <c r="B260">
        <v>259</v>
      </c>
      <c r="C260" s="12" t="s">
        <v>284</v>
      </c>
      <c r="D260" s="12" t="s">
        <v>1587</v>
      </c>
      <c r="E260" s="12" t="s">
        <v>1588</v>
      </c>
    </row>
    <row r="261" spans="1:5" x14ac:dyDescent="0.25">
      <c r="A261" s="12" t="s">
        <v>28</v>
      </c>
      <c r="B261">
        <v>260</v>
      </c>
      <c r="C261" s="12" t="s">
        <v>285</v>
      </c>
      <c r="D261" s="12" t="s">
        <v>33</v>
      </c>
      <c r="E261" s="12" t="s">
        <v>33</v>
      </c>
    </row>
    <row r="262" spans="1:5" x14ac:dyDescent="0.25">
      <c r="A262" s="12" t="s">
        <v>28</v>
      </c>
      <c r="B262">
        <v>261</v>
      </c>
      <c r="C262" s="12" t="s">
        <v>286</v>
      </c>
      <c r="D262" s="12" t="s">
        <v>33</v>
      </c>
      <c r="E262" s="12" t="s">
        <v>33</v>
      </c>
    </row>
    <row r="263" spans="1:5" x14ac:dyDescent="0.25">
      <c r="A263" s="12" t="s">
        <v>28</v>
      </c>
      <c r="B263">
        <v>262</v>
      </c>
      <c r="C263" s="12" t="s">
        <v>287</v>
      </c>
      <c r="D263" s="12" t="s">
        <v>1589</v>
      </c>
      <c r="E263" s="12" t="s">
        <v>605</v>
      </c>
    </row>
    <row r="264" spans="1:5" x14ac:dyDescent="0.25">
      <c r="A264" s="12" t="s">
        <v>28</v>
      </c>
      <c r="B264">
        <v>263</v>
      </c>
      <c r="C264" s="12" t="s">
        <v>288</v>
      </c>
      <c r="D264" s="12" t="s">
        <v>1590</v>
      </c>
      <c r="E264" s="12" t="s">
        <v>1219</v>
      </c>
    </row>
    <row r="265" spans="1:5" x14ac:dyDescent="0.25">
      <c r="A265" s="12" t="s">
        <v>28</v>
      </c>
      <c r="B265">
        <v>264</v>
      </c>
      <c r="C265" s="12" t="s">
        <v>289</v>
      </c>
      <c r="D265" s="12" t="s">
        <v>1591</v>
      </c>
      <c r="E265" s="12" t="s">
        <v>1500</v>
      </c>
    </row>
    <row r="266" spans="1:5" x14ac:dyDescent="0.25">
      <c r="A266" s="12" t="s">
        <v>28</v>
      </c>
      <c r="B266">
        <v>265</v>
      </c>
      <c r="C266" s="12" t="s">
        <v>290</v>
      </c>
      <c r="D266" s="12" t="s">
        <v>605</v>
      </c>
      <c r="E266" s="12" t="s">
        <v>641</v>
      </c>
    </row>
    <row r="267" spans="1:5" x14ac:dyDescent="0.25">
      <c r="A267" s="12" t="s">
        <v>28</v>
      </c>
      <c r="B267">
        <v>266</v>
      </c>
      <c r="C267" s="12" t="s">
        <v>291</v>
      </c>
      <c r="D267" s="12" t="s">
        <v>605</v>
      </c>
      <c r="E267" s="12" t="s">
        <v>641</v>
      </c>
    </row>
    <row r="268" spans="1:5" x14ac:dyDescent="0.25">
      <c r="A268" s="12" t="s">
        <v>28</v>
      </c>
      <c r="B268">
        <v>267</v>
      </c>
      <c r="C268" s="12" t="s">
        <v>292</v>
      </c>
      <c r="D268" s="12" t="s">
        <v>1592</v>
      </c>
      <c r="E268" s="12" t="s">
        <v>1593</v>
      </c>
    </row>
    <row r="269" spans="1:5" x14ac:dyDescent="0.25">
      <c r="A269" s="12" t="s">
        <v>28</v>
      </c>
      <c r="B269">
        <v>268</v>
      </c>
      <c r="C269" s="12" t="s">
        <v>293</v>
      </c>
      <c r="D269" s="12" t="s">
        <v>605</v>
      </c>
      <c r="E269" s="12" t="s">
        <v>33</v>
      </c>
    </row>
    <row r="270" spans="1:5" x14ac:dyDescent="0.25">
      <c r="A270" s="12" t="s">
        <v>28</v>
      </c>
      <c r="B270">
        <v>269</v>
      </c>
      <c r="C270" s="12" t="s">
        <v>17</v>
      </c>
      <c r="D270" s="12" t="s">
        <v>1594</v>
      </c>
      <c r="E270" s="12" t="s">
        <v>1290</v>
      </c>
    </row>
    <row r="271" spans="1:5" x14ac:dyDescent="0.25">
      <c r="A271" s="12" t="s">
        <v>28</v>
      </c>
      <c r="B271">
        <v>270</v>
      </c>
      <c r="C271" s="12" t="s">
        <v>294</v>
      </c>
      <c r="D271" s="12" t="s">
        <v>1595</v>
      </c>
      <c r="E271" s="12" t="s">
        <v>605</v>
      </c>
    </row>
    <row r="272" spans="1:5" x14ac:dyDescent="0.25">
      <c r="A272" s="12" t="s">
        <v>28</v>
      </c>
      <c r="B272">
        <v>271</v>
      </c>
      <c r="C272" s="12" t="s">
        <v>295</v>
      </c>
      <c r="D272" s="12" t="s">
        <v>1596</v>
      </c>
      <c r="E272" s="12" t="s">
        <v>1597</v>
      </c>
    </row>
    <row r="273" spans="1:5" x14ac:dyDescent="0.25">
      <c r="A273" s="12" t="s">
        <v>28</v>
      </c>
      <c r="B273">
        <v>272</v>
      </c>
      <c r="C273" s="12" t="s">
        <v>296</v>
      </c>
      <c r="D273" s="12" t="s">
        <v>1598</v>
      </c>
      <c r="E273" s="12" t="s">
        <v>605</v>
      </c>
    </row>
    <row r="274" spans="1:5" x14ac:dyDescent="0.25">
      <c r="A274" s="12" t="s">
        <v>28</v>
      </c>
      <c r="B274">
        <v>273</v>
      </c>
      <c r="C274" s="12" t="s">
        <v>297</v>
      </c>
      <c r="D274" s="12" t="s">
        <v>1599</v>
      </c>
      <c r="E274" s="12" t="s">
        <v>659</v>
      </c>
    </row>
    <row r="275" spans="1:5" x14ac:dyDescent="0.25">
      <c r="A275" s="12" t="s">
        <v>28</v>
      </c>
      <c r="B275">
        <v>274</v>
      </c>
      <c r="C275" s="12" t="s">
        <v>298</v>
      </c>
      <c r="D275" s="12" t="s">
        <v>33</v>
      </c>
      <c r="E275" s="12" t="s">
        <v>33</v>
      </c>
    </row>
    <row r="276" spans="1:5" x14ac:dyDescent="0.25">
      <c r="A276" s="12" t="s">
        <v>28</v>
      </c>
      <c r="B276">
        <v>275</v>
      </c>
      <c r="C276" s="12" t="s">
        <v>299</v>
      </c>
      <c r="D276" s="12" t="s">
        <v>606</v>
      </c>
      <c r="E276" s="12" t="s">
        <v>1600</v>
      </c>
    </row>
    <row r="277" spans="1:5" x14ac:dyDescent="0.25">
      <c r="A277" s="12" t="s">
        <v>28</v>
      </c>
      <c r="B277">
        <v>276</v>
      </c>
      <c r="C277" s="12" t="s">
        <v>300</v>
      </c>
      <c r="D277" s="12" t="s">
        <v>33</v>
      </c>
      <c r="E277" s="12" t="s">
        <v>33</v>
      </c>
    </row>
    <row r="278" spans="1:5" x14ac:dyDescent="0.25">
      <c r="A278" s="12" t="s">
        <v>28</v>
      </c>
      <c r="B278">
        <v>277</v>
      </c>
      <c r="C278" s="12" t="s">
        <v>301</v>
      </c>
      <c r="D278" s="12" t="s">
        <v>1601</v>
      </c>
      <c r="E278" s="12" t="s">
        <v>1257</v>
      </c>
    </row>
    <row r="279" spans="1:5" x14ac:dyDescent="0.25">
      <c r="A279" s="12" t="s">
        <v>28</v>
      </c>
      <c r="B279">
        <v>278</v>
      </c>
      <c r="C279" s="12" t="s">
        <v>302</v>
      </c>
      <c r="D279" s="12" t="s">
        <v>1602</v>
      </c>
      <c r="E279" s="12" t="s">
        <v>1091</v>
      </c>
    </row>
    <row r="280" spans="1:5" x14ac:dyDescent="0.25">
      <c r="A280" s="12" t="s">
        <v>28</v>
      </c>
      <c r="B280">
        <v>279</v>
      </c>
      <c r="C280" s="12" t="s">
        <v>303</v>
      </c>
      <c r="D280" s="12" t="s">
        <v>1603</v>
      </c>
      <c r="E280" s="12" t="s">
        <v>661</v>
      </c>
    </row>
    <row r="281" spans="1:5" x14ac:dyDescent="0.25">
      <c r="A281" s="12" t="s">
        <v>28</v>
      </c>
      <c r="B281">
        <v>280</v>
      </c>
      <c r="C281" s="12" t="s">
        <v>304</v>
      </c>
      <c r="D281" s="12" t="s">
        <v>1604</v>
      </c>
      <c r="E281" s="12" t="s">
        <v>1406</v>
      </c>
    </row>
    <row r="282" spans="1:5" x14ac:dyDescent="0.25">
      <c r="A282" s="12" t="s">
        <v>28</v>
      </c>
      <c r="B282">
        <v>281</v>
      </c>
      <c r="C282" s="12" t="s">
        <v>305</v>
      </c>
      <c r="D282" s="12" t="s">
        <v>1605</v>
      </c>
      <c r="E282" s="12" t="s">
        <v>1334</v>
      </c>
    </row>
    <row r="283" spans="1:5" x14ac:dyDescent="0.25">
      <c r="A283" s="12" t="s">
        <v>28</v>
      </c>
      <c r="B283">
        <v>282</v>
      </c>
      <c r="C283" s="12" t="s">
        <v>306</v>
      </c>
      <c r="D283" s="12" t="s">
        <v>1421</v>
      </c>
      <c r="E283" s="12" t="s">
        <v>671</v>
      </c>
    </row>
    <row r="284" spans="1:5" x14ac:dyDescent="0.25">
      <c r="A284" s="12" t="s">
        <v>28</v>
      </c>
      <c r="B284">
        <v>283</v>
      </c>
      <c r="C284" s="12" t="s">
        <v>307</v>
      </c>
      <c r="D284" s="12" t="s">
        <v>1606</v>
      </c>
      <c r="E284" s="12" t="s">
        <v>1214</v>
      </c>
    </row>
    <row r="285" spans="1:5" x14ac:dyDescent="0.25">
      <c r="A285" s="12" t="s">
        <v>28</v>
      </c>
      <c r="B285">
        <v>284</v>
      </c>
      <c r="C285" s="12" t="s">
        <v>308</v>
      </c>
      <c r="D285" s="12" t="s">
        <v>1607</v>
      </c>
      <c r="E285" s="12" t="s">
        <v>1608</v>
      </c>
    </row>
    <row r="286" spans="1:5" x14ac:dyDescent="0.25">
      <c r="A286" s="12" t="s">
        <v>28</v>
      </c>
      <c r="B286">
        <v>285</v>
      </c>
      <c r="C286" s="12" t="s">
        <v>309</v>
      </c>
      <c r="D286" s="12" t="s">
        <v>1289</v>
      </c>
      <c r="E286" s="12" t="s">
        <v>1257</v>
      </c>
    </row>
    <row r="287" spans="1:5" x14ac:dyDescent="0.25">
      <c r="A287" s="12" t="s">
        <v>28</v>
      </c>
      <c r="B287">
        <v>286</v>
      </c>
      <c r="C287" s="12" t="s">
        <v>310</v>
      </c>
      <c r="D287" s="12" t="s">
        <v>1203</v>
      </c>
      <c r="E287" s="12" t="s">
        <v>1232</v>
      </c>
    </row>
    <row r="288" spans="1:5" x14ac:dyDescent="0.25">
      <c r="A288" s="12" t="s">
        <v>28</v>
      </c>
      <c r="B288">
        <v>287</v>
      </c>
      <c r="C288" s="12" t="s">
        <v>311</v>
      </c>
      <c r="D288" s="12" t="s">
        <v>1609</v>
      </c>
      <c r="E288" s="12" t="s">
        <v>1240</v>
      </c>
    </row>
    <row r="289" spans="1:5" x14ac:dyDescent="0.25">
      <c r="A289" s="12" t="s">
        <v>28</v>
      </c>
      <c r="B289">
        <v>288</v>
      </c>
      <c r="C289" s="12" t="s">
        <v>312</v>
      </c>
      <c r="D289" s="12" t="s">
        <v>1610</v>
      </c>
      <c r="E289" s="12" t="s">
        <v>605</v>
      </c>
    </row>
    <row r="290" spans="1:5" x14ac:dyDescent="0.25">
      <c r="A290" s="12" t="s">
        <v>28</v>
      </c>
      <c r="B290">
        <v>289</v>
      </c>
      <c r="C290" s="12" t="s">
        <v>313</v>
      </c>
      <c r="D290" s="12" t="s">
        <v>1611</v>
      </c>
      <c r="E290" s="12" t="s">
        <v>1612</v>
      </c>
    </row>
    <row r="291" spans="1:5" x14ac:dyDescent="0.25">
      <c r="A291" s="12" t="s">
        <v>28</v>
      </c>
      <c r="B291">
        <v>290</v>
      </c>
      <c r="C291" s="12" t="s">
        <v>314</v>
      </c>
      <c r="D291" s="12" t="s">
        <v>605</v>
      </c>
      <c r="E291" s="12" t="s">
        <v>33</v>
      </c>
    </row>
    <row r="292" spans="1:5" x14ac:dyDescent="0.25">
      <c r="A292" s="12" t="s">
        <v>28</v>
      </c>
      <c r="B292">
        <v>291</v>
      </c>
      <c r="C292" s="12" t="s">
        <v>315</v>
      </c>
      <c r="D292" s="12" t="s">
        <v>1613</v>
      </c>
      <c r="E292" s="12" t="s">
        <v>1614</v>
      </c>
    </row>
    <row r="293" spans="1:5" x14ac:dyDescent="0.25">
      <c r="A293" s="12" t="s">
        <v>28</v>
      </c>
      <c r="B293">
        <v>292</v>
      </c>
      <c r="C293" s="12" t="s">
        <v>316</v>
      </c>
      <c r="D293" s="12" t="s">
        <v>1615</v>
      </c>
      <c r="E293" s="12" t="s">
        <v>1251</v>
      </c>
    </row>
    <row r="294" spans="1:5" x14ac:dyDescent="0.25">
      <c r="A294" s="12" t="s">
        <v>28</v>
      </c>
      <c r="B294">
        <v>293</v>
      </c>
      <c r="C294" s="12" t="s">
        <v>317</v>
      </c>
      <c r="D294" s="12" t="s">
        <v>1616</v>
      </c>
      <c r="E294" s="12" t="s">
        <v>1617</v>
      </c>
    </row>
    <row r="295" spans="1:5" x14ac:dyDescent="0.25">
      <c r="A295" s="12" t="s">
        <v>28</v>
      </c>
      <c r="B295">
        <v>294</v>
      </c>
      <c r="C295" s="12" t="s">
        <v>318</v>
      </c>
      <c r="D295" s="12" t="s">
        <v>1618</v>
      </c>
      <c r="E295" s="12" t="s">
        <v>1619</v>
      </c>
    </row>
    <row r="296" spans="1:5" x14ac:dyDescent="0.25">
      <c r="A296" s="12" t="s">
        <v>28</v>
      </c>
      <c r="B296">
        <v>295</v>
      </c>
      <c r="C296" s="12" t="s">
        <v>319</v>
      </c>
      <c r="D296" s="12" t="s">
        <v>1253</v>
      </c>
      <c r="E296" s="12" t="s">
        <v>1619</v>
      </c>
    </row>
    <row r="297" spans="1:5" x14ac:dyDescent="0.25">
      <c r="A297" s="12" t="s">
        <v>28</v>
      </c>
      <c r="B297">
        <v>296</v>
      </c>
      <c r="C297" s="12" t="s">
        <v>320</v>
      </c>
      <c r="D297" s="12" t="s">
        <v>1620</v>
      </c>
      <c r="E297" s="12" t="s">
        <v>1299</v>
      </c>
    </row>
    <row r="298" spans="1:5" x14ac:dyDescent="0.25">
      <c r="A298" s="12" t="s">
        <v>28</v>
      </c>
      <c r="B298">
        <v>297</v>
      </c>
      <c r="C298" s="12" t="s">
        <v>321</v>
      </c>
      <c r="D298" s="12" t="s">
        <v>1612</v>
      </c>
      <c r="E298" s="12" t="s">
        <v>680</v>
      </c>
    </row>
    <row r="299" spans="1:5" x14ac:dyDescent="0.25">
      <c r="A299" s="12" t="s">
        <v>28</v>
      </c>
      <c r="B299">
        <v>298</v>
      </c>
      <c r="C299" s="12" t="s">
        <v>322</v>
      </c>
      <c r="D299" s="12" t="s">
        <v>1621</v>
      </c>
      <c r="E299" s="12" t="s">
        <v>1622</v>
      </c>
    </row>
    <row r="300" spans="1:5" x14ac:dyDescent="0.25">
      <c r="A300" s="12" t="s">
        <v>28</v>
      </c>
      <c r="B300">
        <v>299</v>
      </c>
      <c r="C300" s="12" t="s">
        <v>323</v>
      </c>
      <c r="D300" s="12" t="s">
        <v>1543</v>
      </c>
      <c r="E300" s="12" t="s">
        <v>1368</v>
      </c>
    </row>
    <row r="301" spans="1:5" x14ac:dyDescent="0.25">
      <c r="A301" s="12" t="s">
        <v>28</v>
      </c>
      <c r="B301">
        <v>300</v>
      </c>
      <c r="C301" s="12" t="s">
        <v>324</v>
      </c>
      <c r="D301" s="12" t="s">
        <v>1623</v>
      </c>
      <c r="E301" s="12" t="s">
        <v>605</v>
      </c>
    </row>
    <row r="302" spans="1:5" x14ac:dyDescent="0.25">
      <c r="A302" s="12" t="s">
        <v>28</v>
      </c>
      <c r="B302">
        <v>301</v>
      </c>
      <c r="C302" s="12" t="s">
        <v>325</v>
      </c>
      <c r="D302" s="12" t="s">
        <v>625</v>
      </c>
      <c r="E302" s="12" t="s">
        <v>605</v>
      </c>
    </row>
    <row r="303" spans="1:5" x14ac:dyDescent="0.25">
      <c r="A303" s="12" t="s">
        <v>28</v>
      </c>
      <c r="B303">
        <v>302</v>
      </c>
      <c r="C303" s="12" t="s">
        <v>326</v>
      </c>
      <c r="D303" s="12" t="s">
        <v>1624</v>
      </c>
      <c r="E303" s="12" t="s">
        <v>1625</v>
      </c>
    </row>
    <row r="304" spans="1:5" x14ac:dyDescent="0.25">
      <c r="A304" s="12" t="s">
        <v>28</v>
      </c>
      <c r="B304">
        <v>303</v>
      </c>
      <c r="C304" s="12" t="s">
        <v>327</v>
      </c>
      <c r="D304" s="12" t="s">
        <v>33</v>
      </c>
      <c r="E304" s="12" t="s">
        <v>33</v>
      </c>
    </row>
    <row r="305" spans="1:5" x14ac:dyDescent="0.25">
      <c r="A305" s="12" t="s">
        <v>28</v>
      </c>
      <c r="B305">
        <v>304</v>
      </c>
      <c r="C305" s="12" t="s">
        <v>328</v>
      </c>
      <c r="D305" s="12" t="s">
        <v>605</v>
      </c>
      <c r="E305" s="12" t="s">
        <v>33</v>
      </c>
    </row>
    <row r="306" spans="1:5" x14ac:dyDescent="0.25">
      <c r="A306" s="12" t="s">
        <v>28</v>
      </c>
      <c r="B306">
        <v>305</v>
      </c>
      <c r="C306" s="12" t="s">
        <v>329</v>
      </c>
      <c r="D306" s="12" t="s">
        <v>1327</v>
      </c>
      <c r="E306" s="12" t="s">
        <v>654</v>
      </c>
    </row>
    <row r="307" spans="1:5" x14ac:dyDescent="0.25">
      <c r="A307" s="12" t="s">
        <v>28</v>
      </c>
      <c r="B307">
        <v>306</v>
      </c>
      <c r="C307" s="12" t="s">
        <v>330</v>
      </c>
      <c r="D307" s="12" t="s">
        <v>1626</v>
      </c>
      <c r="E307" s="12" t="s">
        <v>1341</v>
      </c>
    </row>
    <row r="308" spans="1:5" x14ac:dyDescent="0.25">
      <c r="A308" s="12" t="s">
        <v>28</v>
      </c>
      <c r="B308">
        <v>307</v>
      </c>
      <c r="C308" s="12" t="s">
        <v>331</v>
      </c>
      <c r="D308" s="12" t="s">
        <v>33</v>
      </c>
      <c r="E308" s="12" t="s">
        <v>33</v>
      </c>
    </row>
    <row r="309" spans="1:5" x14ac:dyDescent="0.25">
      <c r="A309" s="12" t="s">
        <v>28</v>
      </c>
      <c r="B309">
        <v>308</v>
      </c>
      <c r="C309" s="12" t="s">
        <v>332</v>
      </c>
      <c r="D309" s="12" t="s">
        <v>33</v>
      </c>
      <c r="E309" s="12" t="s">
        <v>33</v>
      </c>
    </row>
    <row r="310" spans="1:5" x14ac:dyDescent="0.25">
      <c r="A310" s="12" t="s">
        <v>28</v>
      </c>
      <c r="B310">
        <v>309</v>
      </c>
      <c r="C310" s="12" t="s">
        <v>333</v>
      </c>
      <c r="D310" s="12" t="s">
        <v>1309</v>
      </c>
      <c r="E310" s="12" t="s">
        <v>1627</v>
      </c>
    </row>
    <row r="311" spans="1:5" x14ac:dyDescent="0.25">
      <c r="A311" s="12" t="s">
        <v>28</v>
      </c>
      <c r="B311">
        <v>310</v>
      </c>
      <c r="C311" s="12" t="s">
        <v>334</v>
      </c>
      <c r="D311" s="12" t="s">
        <v>1628</v>
      </c>
      <c r="E311" s="12" t="s">
        <v>1629</v>
      </c>
    </row>
    <row r="312" spans="1:5" x14ac:dyDescent="0.25">
      <c r="A312" s="12" t="s">
        <v>28</v>
      </c>
      <c r="B312">
        <v>311</v>
      </c>
      <c r="C312" s="12" t="s">
        <v>335</v>
      </c>
      <c r="D312" s="12" t="s">
        <v>605</v>
      </c>
      <c r="E312" s="12" t="s">
        <v>33</v>
      </c>
    </row>
    <row r="313" spans="1:5" x14ac:dyDescent="0.25">
      <c r="A313" s="12" t="s">
        <v>28</v>
      </c>
      <c r="B313">
        <v>312</v>
      </c>
      <c r="C313" s="12" t="s">
        <v>336</v>
      </c>
      <c r="D313" s="12" t="s">
        <v>33</v>
      </c>
      <c r="E313" s="12" t="s">
        <v>33</v>
      </c>
    </row>
    <row r="314" spans="1:5" x14ac:dyDescent="0.25">
      <c r="A314" s="12" t="s">
        <v>28</v>
      </c>
      <c r="B314">
        <v>313</v>
      </c>
      <c r="C314" s="12" t="s">
        <v>337</v>
      </c>
      <c r="D314" s="12" t="s">
        <v>1129</v>
      </c>
      <c r="E314" s="12" t="s">
        <v>660</v>
      </c>
    </row>
    <row r="315" spans="1:5" x14ac:dyDescent="0.25">
      <c r="A315" s="12" t="s">
        <v>28</v>
      </c>
      <c r="B315">
        <v>314</v>
      </c>
      <c r="C315" s="12" t="s">
        <v>338</v>
      </c>
      <c r="D315" s="12" t="s">
        <v>1630</v>
      </c>
      <c r="E315" s="12" t="s">
        <v>605</v>
      </c>
    </row>
    <row r="316" spans="1:5" x14ac:dyDescent="0.25">
      <c r="A316" s="12" t="s">
        <v>28</v>
      </c>
      <c r="B316">
        <v>315</v>
      </c>
      <c r="C316" s="12" t="s">
        <v>339</v>
      </c>
      <c r="D316" s="12" t="s">
        <v>605</v>
      </c>
      <c r="E316" s="12" t="s">
        <v>33</v>
      </c>
    </row>
    <row r="317" spans="1:5" x14ac:dyDescent="0.25">
      <c r="A317" s="12" t="s">
        <v>28</v>
      </c>
      <c r="B317">
        <v>316</v>
      </c>
      <c r="C317" s="12" t="s">
        <v>340</v>
      </c>
      <c r="D317" s="12" t="s">
        <v>1631</v>
      </c>
      <c r="E317" s="12" t="s">
        <v>1335</v>
      </c>
    </row>
    <row r="318" spans="1:5" x14ac:dyDescent="0.25">
      <c r="A318" s="12" t="s">
        <v>28</v>
      </c>
      <c r="B318">
        <v>317</v>
      </c>
      <c r="C318" s="12" t="s">
        <v>341</v>
      </c>
      <c r="D318" s="12" t="s">
        <v>1632</v>
      </c>
      <c r="E318" s="12" t="s">
        <v>1633</v>
      </c>
    </row>
    <row r="319" spans="1:5" x14ac:dyDescent="0.25">
      <c r="A319" s="12" t="s">
        <v>28</v>
      </c>
      <c r="B319">
        <v>318</v>
      </c>
      <c r="C319" s="12" t="s">
        <v>342</v>
      </c>
      <c r="D319" s="12" t="s">
        <v>33</v>
      </c>
      <c r="E319" s="12" t="s">
        <v>33</v>
      </c>
    </row>
    <row r="320" spans="1:5" x14ac:dyDescent="0.25">
      <c r="A320" s="12" t="s">
        <v>28</v>
      </c>
      <c r="B320">
        <v>319</v>
      </c>
      <c r="C320" s="12" t="s">
        <v>343</v>
      </c>
      <c r="D320" s="12" t="s">
        <v>1634</v>
      </c>
      <c r="E320" s="12" t="s">
        <v>688</v>
      </c>
    </row>
    <row r="321" spans="1:5" x14ac:dyDescent="0.25">
      <c r="A321" s="12" t="s">
        <v>28</v>
      </c>
      <c r="B321">
        <v>320</v>
      </c>
      <c r="C321" s="12" t="s">
        <v>8</v>
      </c>
      <c r="D321" s="12" t="s">
        <v>1635</v>
      </c>
      <c r="E321" s="12" t="s">
        <v>1217</v>
      </c>
    </row>
    <row r="322" spans="1:5" x14ac:dyDescent="0.25">
      <c r="A322" s="12" t="s">
        <v>28</v>
      </c>
      <c r="B322">
        <v>321</v>
      </c>
      <c r="C322" s="12" t="s">
        <v>344</v>
      </c>
      <c r="D322" s="12" t="s">
        <v>1636</v>
      </c>
      <c r="E322" s="12" t="s">
        <v>700</v>
      </c>
    </row>
    <row r="323" spans="1:5" x14ac:dyDescent="0.25">
      <c r="A323" s="12" t="s">
        <v>28</v>
      </c>
      <c r="B323">
        <v>322</v>
      </c>
      <c r="C323" s="12" t="s">
        <v>4</v>
      </c>
      <c r="D323" s="12" t="s">
        <v>1259</v>
      </c>
      <c r="E323" s="12" t="s">
        <v>1118</v>
      </c>
    </row>
    <row r="324" spans="1:5" x14ac:dyDescent="0.25">
      <c r="A324" s="12" t="s">
        <v>28</v>
      </c>
      <c r="B324">
        <v>323</v>
      </c>
      <c r="C324" s="12" t="s">
        <v>345</v>
      </c>
      <c r="D324" s="12" t="s">
        <v>1637</v>
      </c>
      <c r="E324" s="12" t="s">
        <v>1411</v>
      </c>
    </row>
    <row r="325" spans="1:5" x14ac:dyDescent="0.25">
      <c r="A325" s="12" t="s">
        <v>28</v>
      </c>
      <c r="B325">
        <v>324</v>
      </c>
      <c r="C325" s="12" t="s">
        <v>346</v>
      </c>
      <c r="D325" s="12" t="s">
        <v>33</v>
      </c>
      <c r="E325" s="12" t="s">
        <v>33</v>
      </c>
    </row>
    <row r="326" spans="1:5" x14ac:dyDescent="0.25">
      <c r="A326" s="12" t="s">
        <v>28</v>
      </c>
      <c r="B326">
        <v>325</v>
      </c>
      <c r="C326" s="12" t="s">
        <v>347</v>
      </c>
      <c r="D326" s="12" t="s">
        <v>33</v>
      </c>
      <c r="E326" s="12" t="s">
        <v>33</v>
      </c>
    </row>
    <row r="327" spans="1:5" x14ac:dyDescent="0.25">
      <c r="A327" s="12" t="s">
        <v>28</v>
      </c>
      <c r="B327">
        <v>326</v>
      </c>
      <c r="C327" s="12" t="s">
        <v>348</v>
      </c>
      <c r="D327" s="12" t="s">
        <v>1638</v>
      </c>
      <c r="E327" s="12" t="s">
        <v>1303</v>
      </c>
    </row>
    <row r="328" spans="1:5" x14ac:dyDescent="0.25">
      <c r="A328" s="12" t="s">
        <v>28</v>
      </c>
      <c r="B328">
        <v>327</v>
      </c>
      <c r="C328" s="12" t="s">
        <v>349</v>
      </c>
      <c r="D328" s="12" t="s">
        <v>1113</v>
      </c>
      <c r="E328" s="12" t="s">
        <v>1420</v>
      </c>
    </row>
    <row r="329" spans="1:5" x14ac:dyDescent="0.25">
      <c r="A329" s="12" t="s">
        <v>28</v>
      </c>
      <c r="B329">
        <v>328</v>
      </c>
      <c r="C329" s="12" t="s">
        <v>3</v>
      </c>
      <c r="D329" s="12" t="s">
        <v>1639</v>
      </c>
      <c r="E329" s="12" t="s">
        <v>1328</v>
      </c>
    </row>
    <row r="330" spans="1:5" x14ac:dyDescent="0.25">
      <c r="A330" s="12" t="s">
        <v>28</v>
      </c>
      <c r="B330">
        <v>329</v>
      </c>
      <c r="C330" s="12" t="s">
        <v>350</v>
      </c>
      <c r="D330" s="12" t="s">
        <v>627</v>
      </c>
      <c r="E330" s="12" t="s">
        <v>605</v>
      </c>
    </row>
    <row r="331" spans="1:5" x14ac:dyDescent="0.25">
      <c r="A331" s="12" t="s">
        <v>28</v>
      </c>
      <c r="B331">
        <v>330</v>
      </c>
      <c r="C331" s="12" t="s">
        <v>351</v>
      </c>
      <c r="D331" s="12" t="s">
        <v>613</v>
      </c>
      <c r="E331" s="12" t="s">
        <v>605</v>
      </c>
    </row>
    <row r="332" spans="1:5" x14ac:dyDescent="0.25">
      <c r="A332" s="12" t="s">
        <v>28</v>
      </c>
      <c r="B332">
        <v>331</v>
      </c>
      <c r="C332" s="12" t="s">
        <v>352</v>
      </c>
      <c r="D332" s="12" t="s">
        <v>33</v>
      </c>
      <c r="E332" s="12" t="s">
        <v>33</v>
      </c>
    </row>
    <row r="333" spans="1:5" x14ac:dyDescent="0.25">
      <c r="A333" s="12" t="s">
        <v>28</v>
      </c>
      <c r="B333">
        <v>332</v>
      </c>
      <c r="C333" s="12" t="s">
        <v>353</v>
      </c>
      <c r="D333" s="12" t="s">
        <v>1640</v>
      </c>
      <c r="E333" s="12" t="s">
        <v>1641</v>
      </c>
    </row>
    <row r="334" spans="1:5" x14ac:dyDescent="0.25">
      <c r="A334" s="12" t="s">
        <v>28</v>
      </c>
      <c r="B334">
        <v>333</v>
      </c>
      <c r="C334" s="12" t="s">
        <v>354</v>
      </c>
      <c r="D334" s="12" t="s">
        <v>1642</v>
      </c>
      <c r="E334" s="12" t="s">
        <v>1306</v>
      </c>
    </row>
    <row r="335" spans="1:5" x14ac:dyDescent="0.25">
      <c r="A335" s="12" t="s">
        <v>28</v>
      </c>
      <c r="B335">
        <v>334</v>
      </c>
      <c r="C335" s="12" t="s">
        <v>355</v>
      </c>
      <c r="D335" s="12" t="s">
        <v>1224</v>
      </c>
      <c r="E335" s="12" t="s">
        <v>1135</v>
      </c>
    </row>
    <row r="336" spans="1:5" x14ac:dyDescent="0.25">
      <c r="A336" s="12" t="s">
        <v>28</v>
      </c>
      <c r="B336">
        <v>335</v>
      </c>
      <c r="C336" s="12" t="s">
        <v>356</v>
      </c>
      <c r="D336" s="12" t="s">
        <v>1643</v>
      </c>
      <c r="E336" s="12" t="s">
        <v>1644</v>
      </c>
    </row>
    <row r="337" spans="1:5" x14ac:dyDescent="0.25">
      <c r="A337" s="12" t="s">
        <v>28</v>
      </c>
      <c r="B337">
        <v>336</v>
      </c>
      <c r="C337" s="12" t="s">
        <v>357</v>
      </c>
      <c r="D337" s="12" t="s">
        <v>1645</v>
      </c>
      <c r="E337" s="12" t="s">
        <v>1260</v>
      </c>
    </row>
    <row r="338" spans="1:5" x14ac:dyDescent="0.25">
      <c r="A338" s="12" t="s">
        <v>28</v>
      </c>
      <c r="B338">
        <v>337</v>
      </c>
      <c r="C338" s="12" t="s">
        <v>358</v>
      </c>
      <c r="D338" s="12" t="s">
        <v>1646</v>
      </c>
      <c r="E338" s="12" t="s">
        <v>1349</v>
      </c>
    </row>
    <row r="339" spans="1:5" x14ac:dyDescent="0.25">
      <c r="A339" s="12" t="s">
        <v>28</v>
      </c>
      <c r="B339">
        <v>338</v>
      </c>
      <c r="C339" s="12" t="s">
        <v>359</v>
      </c>
      <c r="D339" s="12" t="s">
        <v>33</v>
      </c>
      <c r="E339" s="12" t="s">
        <v>33</v>
      </c>
    </row>
    <row r="340" spans="1:5" x14ac:dyDescent="0.25">
      <c r="A340" s="12" t="s">
        <v>28</v>
      </c>
      <c r="B340">
        <v>339</v>
      </c>
      <c r="C340" s="12" t="s">
        <v>360</v>
      </c>
      <c r="D340" s="12" t="s">
        <v>33</v>
      </c>
      <c r="E340" s="12" t="s">
        <v>33</v>
      </c>
    </row>
    <row r="341" spans="1:5" x14ac:dyDescent="0.25">
      <c r="A341" s="12" t="s">
        <v>28</v>
      </c>
      <c r="B341">
        <v>340</v>
      </c>
      <c r="C341" s="12" t="s">
        <v>361</v>
      </c>
      <c r="D341" s="12" t="s">
        <v>1429</v>
      </c>
      <c r="E341" s="12" t="s">
        <v>1472</v>
      </c>
    </row>
    <row r="342" spans="1:5" x14ac:dyDescent="0.25">
      <c r="A342" s="12" t="s">
        <v>28</v>
      </c>
      <c r="B342">
        <v>341</v>
      </c>
      <c r="C342" s="12" t="s">
        <v>362</v>
      </c>
      <c r="D342" s="12" t="s">
        <v>1647</v>
      </c>
      <c r="E342" s="12" t="s">
        <v>1648</v>
      </c>
    </row>
    <row r="343" spans="1:5" x14ac:dyDescent="0.25">
      <c r="A343" s="12" t="s">
        <v>28</v>
      </c>
      <c r="B343">
        <v>342</v>
      </c>
      <c r="C343" s="12" t="s">
        <v>363</v>
      </c>
      <c r="D343" s="12" t="s">
        <v>1649</v>
      </c>
      <c r="E343" s="12" t="s">
        <v>1650</v>
      </c>
    </row>
    <row r="344" spans="1:5" x14ac:dyDescent="0.25">
      <c r="A344" s="12" t="s">
        <v>28</v>
      </c>
      <c r="B344">
        <v>343</v>
      </c>
      <c r="C344" s="12" t="s">
        <v>364</v>
      </c>
      <c r="D344" s="12" t="s">
        <v>1651</v>
      </c>
      <c r="E344" s="12" t="s">
        <v>664</v>
      </c>
    </row>
    <row r="345" spans="1:5" x14ac:dyDescent="0.25">
      <c r="A345" s="12" t="s">
        <v>28</v>
      </c>
      <c r="B345">
        <v>344</v>
      </c>
      <c r="C345" s="12" t="s">
        <v>365</v>
      </c>
      <c r="D345" s="12" t="s">
        <v>33</v>
      </c>
      <c r="E345" s="12" t="s">
        <v>33</v>
      </c>
    </row>
    <row r="346" spans="1:5" x14ac:dyDescent="0.25">
      <c r="A346" s="12" t="s">
        <v>28</v>
      </c>
      <c r="B346">
        <v>345</v>
      </c>
      <c r="C346" s="12" t="s">
        <v>366</v>
      </c>
      <c r="D346" s="12" t="s">
        <v>33</v>
      </c>
      <c r="E346" s="12" t="s">
        <v>33</v>
      </c>
    </row>
    <row r="347" spans="1:5" x14ac:dyDescent="0.25">
      <c r="A347" s="12" t="s">
        <v>28</v>
      </c>
      <c r="B347">
        <v>346</v>
      </c>
      <c r="C347" s="12" t="s">
        <v>367</v>
      </c>
      <c r="D347" s="12" t="s">
        <v>1652</v>
      </c>
      <c r="E347" s="12" t="s">
        <v>1653</v>
      </c>
    </row>
    <row r="348" spans="1:5" x14ac:dyDescent="0.25">
      <c r="A348" s="12" t="s">
        <v>28</v>
      </c>
      <c r="B348">
        <v>347</v>
      </c>
      <c r="C348" s="12" t="s">
        <v>368</v>
      </c>
      <c r="D348" s="12" t="s">
        <v>33</v>
      </c>
      <c r="E348" s="12" t="s">
        <v>33</v>
      </c>
    </row>
    <row r="349" spans="1:5" x14ac:dyDescent="0.25">
      <c r="A349" s="12" t="s">
        <v>28</v>
      </c>
      <c r="B349">
        <v>348</v>
      </c>
      <c r="C349" s="12" t="s">
        <v>369</v>
      </c>
      <c r="D349" s="12" t="s">
        <v>1654</v>
      </c>
      <c r="E349" s="12" t="s">
        <v>1655</v>
      </c>
    </row>
    <row r="350" spans="1:5" x14ac:dyDescent="0.25">
      <c r="A350" s="12" t="s">
        <v>28</v>
      </c>
      <c r="B350">
        <v>349</v>
      </c>
      <c r="C350" s="12" t="s">
        <v>370</v>
      </c>
      <c r="D350" s="12" t="s">
        <v>1656</v>
      </c>
      <c r="E350" s="12" t="s">
        <v>1657</v>
      </c>
    </row>
    <row r="351" spans="1:5" x14ac:dyDescent="0.25">
      <c r="A351" s="12" t="s">
        <v>28</v>
      </c>
      <c r="B351">
        <v>350</v>
      </c>
      <c r="C351" s="12" t="s">
        <v>371</v>
      </c>
      <c r="D351" s="12" t="s">
        <v>1525</v>
      </c>
      <c r="E351" s="12" t="s">
        <v>1317</v>
      </c>
    </row>
    <row r="352" spans="1:5" x14ac:dyDescent="0.25">
      <c r="A352" s="12" t="s">
        <v>28</v>
      </c>
      <c r="B352">
        <v>351</v>
      </c>
      <c r="C352" s="12" t="s">
        <v>372</v>
      </c>
      <c r="D352" s="12" t="s">
        <v>1658</v>
      </c>
      <c r="E352" s="12" t="s">
        <v>1111</v>
      </c>
    </row>
    <row r="353" spans="1:5" x14ac:dyDescent="0.25">
      <c r="A353" s="12" t="s">
        <v>28</v>
      </c>
      <c r="B353">
        <v>352</v>
      </c>
      <c r="C353" s="12" t="s">
        <v>373</v>
      </c>
      <c r="D353" s="12" t="s">
        <v>1558</v>
      </c>
      <c r="E353" s="12" t="s">
        <v>605</v>
      </c>
    </row>
    <row r="354" spans="1:5" x14ac:dyDescent="0.25">
      <c r="A354" s="12" t="s">
        <v>28</v>
      </c>
      <c r="B354">
        <v>353</v>
      </c>
      <c r="C354" s="12" t="s">
        <v>374</v>
      </c>
      <c r="D354" s="12" t="s">
        <v>1480</v>
      </c>
      <c r="E354" s="12" t="s">
        <v>1208</v>
      </c>
    </row>
    <row r="355" spans="1:5" x14ac:dyDescent="0.25">
      <c r="A355" s="12" t="s">
        <v>28</v>
      </c>
      <c r="B355">
        <v>354</v>
      </c>
      <c r="C355" s="12" t="s">
        <v>11</v>
      </c>
      <c r="D355" s="12" t="s">
        <v>1659</v>
      </c>
      <c r="E355" s="12" t="s">
        <v>1295</v>
      </c>
    </row>
    <row r="356" spans="1:5" x14ac:dyDescent="0.25">
      <c r="A356" s="12" t="s">
        <v>28</v>
      </c>
      <c r="B356">
        <v>355</v>
      </c>
      <c r="C356" s="12" t="s">
        <v>375</v>
      </c>
      <c r="D356" s="12" t="s">
        <v>605</v>
      </c>
      <c r="E356" s="12" t="s">
        <v>33</v>
      </c>
    </row>
    <row r="357" spans="1:5" x14ac:dyDescent="0.25">
      <c r="A357" s="12" t="s">
        <v>28</v>
      </c>
      <c r="B357">
        <v>356</v>
      </c>
      <c r="C357" s="12" t="s">
        <v>376</v>
      </c>
      <c r="D357" s="12" t="s">
        <v>1660</v>
      </c>
      <c r="E357" s="12" t="s">
        <v>1661</v>
      </c>
    </row>
    <row r="358" spans="1:5" x14ac:dyDescent="0.25">
      <c r="A358" s="12" t="s">
        <v>28</v>
      </c>
      <c r="B358">
        <v>357</v>
      </c>
      <c r="C358" s="12" t="s">
        <v>377</v>
      </c>
      <c r="D358" s="12" t="s">
        <v>605</v>
      </c>
      <c r="E358" s="12" t="s">
        <v>33</v>
      </c>
    </row>
    <row r="359" spans="1:5" x14ac:dyDescent="0.25">
      <c r="A359" s="12" t="s">
        <v>28</v>
      </c>
      <c r="B359">
        <v>358</v>
      </c>
      <c r="C359" s="12" t="s">
        <v>378</v>
      </c>
      <c r="D359" s="12" t="s">
        <v>1662</v>
      </c>
      <c r="E359" s="12" t="s">
        <v>605</v>
      </c>
    </row>
    <row r="360" spans="1:5" x14ac:dyDescent="0.25">
      <c r="A360" s="12" t="s">
        <v>28</v>
      </c>
      <c r="B360">
        <v>359</v>
      </c>
      <c r="C360" s="12" t="s">
        <v>379</v>
      </c>
      <c r="D360" s="12" t="s">
        <v>1514</v>
      </c>
      <c r="E360" s="12" t="s">
        <v>1186</v>
      </c>
    </row>
    <row r="361" spans="1:5" x14ac:dyDescent="0.25">
      <c r="A361" s="12" t="s">
        <v>28</v>
      </c>
      <c r="B361">
        <v>360</v>
      </c>
      <c r="C361" s="12" t="s">
        <v>380</v>
      </c>
      <c r="D361" s="12" t="s">
        <v>1663</v>
      </c>
      <c r="E361" s="12" t="s">
        <v>1664</v>
      </c>
    </row>
    <row r="362" spans="1:5" x14ac:dyDescent="0.25">
      <c r="A362" s="12" t="s">
        <v>28</v>
      </c>
      <c r="B362">
        <v>361</v>
      </c>
      <c r="C362" s="12" t="s">
        <v>381</v>
      </c>
      <c r="D362" s="12" t="s">
        <v>626</v>
      </c>
      <c r="E362" s="12" t="s">
        <v>605</v>
      </c>
    </row>
    <row r="363" spans="1:5" x14ac:dyDescent="0.25">
      <c r="A363" s="12" t="s">
        <v>28</v>
      </c>
      <c r="B363">
        <v>362</v>
      </c>
      <c r="C363" s="12" t="s">
        <v>382</v>
      </c>
      <c r="D363" s="12" t="s">
        <v>1665</v>
      </c>
      <c r="E363" s="12" t="s">
        <v>605</v>
      </c>
    </row>
    <row r="364" spans="1:5" x14ac:dyDescent="0.25">
      <c r="A364" s="12" t="s">
        <v>28</v>
      </c>
      <c r="B364">
        <v>363</v>
      </c>
      <c r="C364" s="12" t="s">
        <v>383</v>
      </c>
      <c r="D364" s="12" t="s">
        <v>1666</v>
      </c>
      <c r="E364" s="12" t="s">
        <v>1667</v>
      </c>
    </row>
    <row r="365" spans="1:5" x14ac:dyDescent="0.25">
      <c r="A365" s="12" t="s">
        <v>28</v>
      </c>
      <c r="B365">
        <v>364</v>
      </c>
      <c r="C365" s="12" t="s">
        <v>384</v>
      </c>
      <c r="D365" s="12" t="s">
        <v>606</v>
      </c>
      <c r="E365" s="12" t="s">
        <v>1263</v>
      </c>
    </row>
    <row r="366" spans="1:5" x14ac:dyDescent="0.25">
      <c r="A366" s="12" t="s">
        <v>28</v>
      </c>
      <c r="B366">
        <v>365</v>
      </c>
      <c r="C366" s="12" t="s">
        <v>385</v>
      </c>
      <c r="D366" s="12" t="s">
        <v>1668</v>
      </c>
      <c r="E366" s="12" t="s">
        <v>1292</v>
      </c>
    </row>
    <row r="367" spans="1:5" x14ac:dyDescent="0.25">
      <c r="A367" s="12" t="s">
        <v>28</v>
      </c>
      <c r="B367">
        <v>366</v>
      </c>
      <c r="C367" s="12" t="s">
        <v>386</v>
      </c>
      <c r="D367" s="12" t="s">
        <v>1669</v>
      </c>
      <c r="E367" s="12" t="s">
        <v>1670</v>
      </c>
    </row>
    <row r="368" spans="1:5" x14ac:dyDescent="0.25">
      <c r="A368" s="12" t="s">
        <v>28</v>
      </c>
      <c r="B368">
        <v>367</v>
      </c>
      <c r="C368" s="12" t="s">
        <v>387</v>
      </c>
      <c r="D368" s="12" t="s">
        <v>1252</v>
      </c>
      <c r="E368" s="12" t="s">
        <v>1671</v>
      </c>
    </row>
    <row r="369" spans="1:5" x14ac:dyDescent="0.25">
      <c r="A369" s="12" t="s">
        <v>28</v>
      </c>
      <c r="B369">
        <v>368</v>
      </c>
      <c r="C369" s="12" t="s">
        <v>388</v>
      </c>
      <c r="D369" s="12" t="s">
        <v>1672</v>
      </c>
      <c r="E369" s="12" t="s">
        <v>1175</v>
      </c>
    </row>
    <row r="370" spans="1:5" x14ac:dyDescent="0.25">
      <c r="A370" s="12" t="s">
        <v>28</v>
      </c>
      <c r="B370">
        <v>369</v>
      </c>
      <c r="C370" s="12" t="s">
        <v>389</v>
      </c>
      <c r="D370" s="12" t="s">
        <v>1558</v>
      </c>
      <c r="E370" s="12" t="s">
        <v>605</v>
      </c>
    </row>
    <row r="371" spans="1:5" x14ac:dyDescent="0.25">
      <c r="A371" s="12" t="s">
        <v>28</v>
      </c>
      <c r="B371">
        <v>370</v>
      </c>
      <c r="C371" s="12" t="s">
        <v>390</v>
      </c>
      <c r="D371" s="12" t="s">
        <v>1673</v>
      </c>
      <c r="E371" s="12" t="s">
        <v>605</v>
      </c>
    </row>
    <row r="372" spans="1:5" x14ac:dyDescent="0.25">
      <c r="A372" s="12" t="s">
        <v>28</v>
      </c>
      <c r="B372">
        <v>371</v>
      </c>
      <c r="C372" s="12" t="s">
        <v>391</v>
      </c>
      <c r="D372" s="12" t="s">
        <v>605</v>
      </c>
      <c r="E372" s="12" t="s">
        <v>641</v>
      </c>
    </row>
    <row r="373" spans="1:5" x14ac:dyDescent="0.25">
      <c r="A373" s="12" t="s">
        <v>28</v>
      </c>
      <c r="B373">
        <v>372</v>
      </c>
      <c r="C373" s="12" t="s">
        <v>392</v>
      </c>
      <c r="D373" s="12" t="s">
        <v>1666</v>
      </c>
      <c r="E373" s="12" t="s">
        <v>605</v>
      </c>
    </row>
    <row r="374" spans="1:5" x14ac:dyDescent="0.25">
      <c r="A374" s="12" t="s">
        <v>28</v>
      </c>
      <c r="B374">
        <v>373</v>
      </c>
      <c r="C374" s="12" t="s">
        <v>5</v>
      </c>
      <c r="D374" s="12" t="s">
        <v>1674</v>
      </c>
      <c r="E374" s="12" t="s">
        <v>1675</v>
      </c>
    </row>
    <row r="375" spans="1:5" x14ac:dyDescent="0.25">
      <c r="A375" s="12" t="s">
        <v>28</v>
      </c>
      <c r="B375">
        <v>374</v>
      </c>
      <c r="C375" s="12" t="s">
        <v>393</v>
      </c>
      <c r="D375" s="12" t="s">
        <v>1165</v>
      </c>
      <c r="E375" s="12" t="s">
        <v>1676</v>
      </c>
    </row>
    <row r="376" spans="1:5" x14ac:dyDescent="0.25">
      <c r="A376" s="12" t="s">
        <v>28</v>
      </c>
      <c r="B376">
        <v>375</v>
      </c>
      <c r="C376" s="12" t="s">
        <v>394</v>
      </c>
      <c r="D376" s="12" t="s">
        <v>1198</v>
      </c>
      <c r="E376" s="12" t="s">
        <v>1183</v>
      </c>
    </row>
    <row r="377" spans="1:5" x14ac:dyDescent="0.25">
      <c r="A377" s="12" t="s">
        <v>28</v>
      </c>
      <c r="B377">
        <v>376</v>
      </c>
      <c r="C377" s="12" t="s">
        <v>395</v>
      </c>
      <c r="D377" s="12" t="s">
        <v>628</v>
      </c>
      <c r="E377" s="12" t="s">
        <v>605</v>
      </c>
    </row>
    <row r="378" spans="1:5" x14ac:dyDescent="0.25">
      <c r="A378" s="12" t="s">
        <v>28</v>
      </c>
      <c r="B378">
        <v>377</v>
      </c>
      <c r="C378" s="12" t="s">
        <v>396</v>
      </c>
      <c r="D378" s="12" t="s">
        <v>613</v>
      </c>
      <c r="E378" s="12" t="s">
        <v>605</v>
      </c>
    </row>
    <row r="379" spans="1:5" x14ac:dyDescent="0.25">
      <c r="A379" s="12" t="s">
        <v>28</v>
      </c>
      <c r="B379">
        <v>378</v>
      </c>
      <c r="C379" s="12" t="s">
        <v>397</v>
      </c>
      <c r="D379" s="12" t="s">
        <v>1677</v>
      </c>
      <c r="E379" s="12" t="s">
        <v>1272</v>
      </c>
    </row>
    <row r="380" spans="1:5" x14ac:dyDescent="0.25">
      <c r="A380" s="12" t="s">
        <v>28</v>
      </c>
      <c r="B380">
        <v>379</v>
      </c>
      <c r="C380" s="12" t="s">
        <v>398</v>
      </c>
      <c r="D380" s="12" t="s">
        <v>1678</v>
      </c>
      <c r="E380" s="12" t="s">
        <v>1261</v>
      </c>
    </row>
    <row r="381" spans="1:5" x14ac:dyDescent="0.25">
      <c r="A381" s="12" t="s">
        <v>28</v>
      </c>
      <c r="B381">
        <v>380</v>
      </c>
      <c r="C381" s="12" t="s">
        <v>399</v>
      </c>
      <c r="D381" s="12" t="s">
        <v>1204</v>
      </c>
      <c r="E381" s="12" t="s">
        <v>1213</v>
      </c>
    </row>
    <row r="382" spans="1:5" x14ac:dyDescent="0.25">
      <c r="A382" s="12" t="s">
        <v>28</v>
      </c>
      <c r="B382">
        <v>381</v>
      </c>
      <c r="C382" s="12" t="s">
        <v>400</v>
      </c>
      <c r="D382" s="12" t="s">
        <v>1174</v>
      </c>
      <c r="E382" s="12" t="s">
        <v>1679</v>
      </c>
    </row>
    <row r="383" spans="1:5" x14ac:dyDescent="0.25">
      <c r="A383" s="12" t="s">
        <v>28</v>
      </c>
      <c r="B383">
        <v>382</v>
      </c>
      <c r="C383" s="12" t="s">
        <v>401</v>
      </c>
      <c r="D383" s="12" t="s">
        <v>1680</v>
      </c>
      <c r="E383" s="12" t="s">
        <v>1681</v>
      </c>
    </row>
    <row r="384" spans="1:5" x14ac:dyDescent="0.25">
      <c r="A384" s="12" t="s">
        <v>28</v>
      </c>
      <c r="B384">
        <v>383</v>
      </c>
      <c r="C384" s="12" t="s">
        <v>402</v>
      </c>
      <c r="D384" s="12" t="s">
        <v>1312</v>
      </c>
      <c r="E384" s="12" t="s">
        <v>1339</v>
      </c>
    </row>
    <row r="385" spans="1:5" x14ac:dyDescent="0.25">
      <c r="A385" s="12" t="s">
        <v>28</v>
      </c>
      <c r="B385">
        <v>384</v>
      </c>
      <c r="C385" s="12" t="s">
        <v>403</v>
      </c>
      <c r="D385" s="12" t="s">
        <v>1682</v>
      </c>
      <c r="E385" s="12" t="s">
        <v>703</v>
      </c>
    </row>
    <row r="386" spans="1:5" x14ac:dyDescent="0.25">
      <c r="A386" s="12" t="s">
        <v>28</v>
      </c>
      <c r="B386">
        <v>385</v>
      </c>
      <c r="C386" s="12" t="s">
        <v>404</v>
      </c>
      <c r="D386" s="12" t="s">
        <v>620</v>
      </c>
      <c r="E386" s="12" t="s">
        <v>1683</v>
      </c>
    </row>
    <row r="387" spans="1:5" x14ac:dyDescent="0.25">
      <c r="A387" s="12" t="s">
        <v>28</v>
      </c>
      <c r="B387">
        <v>386</v>
      </c>
      <c r="C387" s="12" t="s">
        <v>405</v>
      </c>
      <c r="D387" s="12" t="s">
        <v>1684</v>
      </c>
      <c r="E387" s="12" t="s">
        <v>605</v>
      </c>
    </row>
    <row r="388" spans="1:5" x14ac:dyDescent="0.25">
      <c r="A388" s="12" t="s">
        <v>28</v>
      </c>
      <c r="B388">
        <v>387</v>
      </c>
      <c r="C388" s="12" t="s">
        <v>406</v>
      </c>
      <c r="D388" s="12" t="s">
        <v>629</v>
      </c>
      <c r="E388" s="12" t="s">
        <v>605</v>
      </c>
    </row>
    <row r="389" spans="1:5" x14ac:dyDescent="0.25">
      <c r="A389" s="12" t="s">
        <v>28</v>
      </c>
      <c r="B389">
        <v>388</v>
      </c>
      <c r="C389" s="12" t="s">
        <v>407</v>
      </c>
      <c r="D389" s="12" t="s">
        <v>1685</v>
      </c>
      <c r="E389" s="12" t="s">
        <v>605</v>
      </c>
    </row>
    <row r="390" spans="1:5" x14ac:dyDescent="0.25">
      <c r="A390" s="12" t="s">
        <v>28</v>
      </c>
      <c r="B390">
        <v>389</v>
      </c>
      <c r="C390" s="12" t="s">
        <v>15</v>
      </c>
      <c r="D390" s="12" t="s">
        <v>1542</v>
      </c>
      <c r="E390" s="12" t="s">
        <v>670</v>
      </c>
    </row>
    <row r="391" spans="1:5" x14ac:dyDescent="0.25">
      <c r="A391" s="12" t="s">
        <v>28</v>
      </c>
      <c r="B391">
        <v>390</v>
      </c>
      <c r="C391" s="12" t="s">
        <v>408</v>
      </c>
      <c r="D391" s="12" t="s">
        <v>1686</v>
      </c>
      <c r="E391" s="12" t="s">
        <v>605</v>
      </c>
    </row>
    <row r="392" spans="1:5" x14ac:dyDescent="0.25">
      <c r="A392" s="12" t="s">
        <v>28</v>
      </c>
      <c r="B392">
        <v>391</v>
      </c>
      <c r="C392" s="12" t="s">
        <v>409</v>
      </c>
      <c r="D392" s="12" t="s">
        <v>1239</v>
      </c>
      <c r="E392" s="12" t="s">
        <v>605</v>
      </c>
    </row>
    <row r="393" spans="1:5" x14ac:dyDescent="0.25">
      <c r="A393" s="12" t="s">
        <v>28</v>
      </c>
      <c r="B393">
        <v>392</v>
      </c>
      <c r="C393" s="12" t="s">
        <v>410</v>
      </c>
      <c r="D393" s="12" t="s">
        <v>605</v>
      </c>
      <c r="E393" s="12" t="s">
        <v>33</v>
      </c>
    </row>
    <row r="394" spans="1:5" x14ac:dyDescent="0.25">
      <c r="A394" s="12" t="s">
        <v>28</v>
      </c>
      <c r="B394">
        <v>393</v>
      </c>
      <c r="C394" s="12" t="s">
        <v>411</v>
      </c>
      <c r="D394" s="12" t="s">
        <v>605</v>
      </c>
      <c r="E394" s="12" t="s">
        <v>641</v>
      </c>
    </row>
    <row r="395" spans="1:5" x14ac:dyDescent="0.25">
      <c r="A395" s="12" t="s">
        <v>28</v>
      </c>
      <c r="B395">
        <v>394</v>
      </c>
      <c r="C395" s="12" t="s">
        <v>412</v>
      </c>
      <c r="D395" s="12" t="s">
        <v>1687</v>
      </c>
      <c r="E395" s="12" t="s">
        <v>605</v>
      </c>
    </row>
    <row r="396" spans="1:5" x14ac:dyDescent="0.25">
      <c r="A396" s="12" t="s">
        <v>28</v>
      </c>
      <c r="B396">
        <v>395</v>
      </c>
      <c r="C396" s="12" t="s">
        <v>413</v>
      </c>
      <c r="D396" s="12" t="s">
        <v>1274</v>
      </c>
      <c r="E396" s="12" t="s">
        <v>1688</v>
      </c>
    </row>
    <row r="397" spans="1:5" x14ac:dyDescent="0.25">
      <c r="A397" s="12" t="s">
        <v>28</v>
      </c>
      <c r="B397">
        <v>396</v>
      </c>
      <c r="C397" s="12" t="s">
        <v>414</v>
      </c>
      <c r="D397" s="12" t="s">
        <v>630</v>
      </c>
      <c r="E397" s="12" t="s">
        <v>1192</v>
      </c>
    </row>
    <row r="398" spans="1:5" x14ac:dyDescent="0.25">
      <c r="A398" s="12" t="s">
        <v>28</v>
      </c>
      <c r="B398">
        <v>397</v>
      </c>
      <c r="C398" s="12" t="s">
        <v>415</v>
      </c>
      <c r="D398" s="12" t="s">
        <v>1689</v>
      </c>
      <c r="E398" s="12" t="s">
        <v>1690</v>
      </c>
    </row>
    <row r="399" spans="1:5" x14ac:dyDescent="0.25">
      <c r="A399" s="12" t="s">
        <v>28</v>
      </c>
      <c r="B399">
        <v>398</v>
      </c>
      <c r="C399" s="12" t="s">
        <v>416</v>
      </c>
      <c r="D399" s="12" t="s">
        <v>1691</v>
      </c>
      <c r="E399" s="12" t="s">
        <v>1183</v>
      </c>
    </row>
    <row r="400" spans="1:5" x14ac:dyDescent="0.25">
      <c r="A400" s="12" t="s">
        <v>28</v>
      </c>
      <c r="B400">
        <v>399</v>
      </c>
      <c r="C400" s="12" t="s">
        <v>417</v>
      </c>
      <c r="D400" s="12" t="s">
        <v>1692</v>
      </c>
      <c r="E400" s="12" t="s">
        <v>605</v>
      </c>
    </row>
    <row r="401" spans="1:5" x14ac:dyDescent="0.25">
      <c r="A401" s="12" t="s">
        <v>28</v>
      </c>
      <c r="B401">
        <v>400</v>
      </c>
      <c r="C401" s="12" t="s">
        <v>418</v>
      </c>
      <c r="D401" s="12" t="s">
        <v>1320</v>
      </c>
      <c r="E401" s="12" t="s">
        <v>1693</v>
      </c>
    </row>
    <row r="402" spans="1:5" x14ac:dyDescent="0.25">
      <c r="A402" s="12" t="s">
        <v>28</v>
      </c>
      <c r="B402">
        <v>401</v>
      </c>
      <c r="C402" s="12" t="s">
        <v>18</v>
      </c>
      <c r="D402" s="12" t="s">
        <v>1694</v>
      </c>
      <c r="E402" s="12" t="s">
        <v>1243</v>
      </c>
    </row>
    <row r="403" spans="1:5" x14ac:dyDescent="0.25">
      <c r="A403" s="12" t="s">
        <v>28</v>
      </c>
      <c r="B403">
        <v>402</v>
      </c>
      <c r="C403" s="12" t="s">
        <v>419</v>
      </c>
      <c r="D403" s="12" t="s">
        <v>33</v>
      </c>
      <c r="E403" s="12" t="s">
        <v>33</v>
      </c>
    </row>
    <row r="404" spans="1:5" x14ac:dyDescent="0.25">
      <c r="A404" s="12" t="s">
        <v>28</v>
      </c>
      <c r="B404">
        <v>403</v>
      </c>
      <c r="C404" s="12" t="s">
        <v>420</v>
      </c>
      <c r="D404" s="12" t="s">
        <v>33</v>
      </c>
      <c r="E404" s="12" t="s">
        <v>33</v>
      </c>
    </row>
    <row r="405" spans="1:5" x14ac:dyDescent="0.25">
      <c r="A405" s="12" t="s">
        <v>28</v>
      </c>
      <c r="B405">
        <v>404</v>
      </c>
      <c r="C405" s="12" t="s">
        <v>421</v>
      </c>
      <c r="D405" s="12" t="s">
        <v>605</v>
      </c>
      <c r="E405" s="12" t="s">
        <v>33</v>
      </c>
    </row>
    <row r="406" spans="1:5" x14ac:dyDescent="0.25">
      <c r="A406" s="12" t="s">
        <v>28</v>
      </c>
      <c r="B406">
        <v>405</v>
      </c>
      <c r="C406" s="12" t="s">
        <v>422</v>
      </c>
      <c r="D406" s="12" t="s">
        <v>605</v>
      </c>
      <c r="E406" s="12" t="s">
        <v>641</v>
      </c>
    </row>
    <row r="407" spans="1:5" x14ac:dyDescent="0.25">
      <c r="A407" s="12" t="s">
        <v>28</v>
      </c>
      <c r="B407">
        <v>406</v>
      </c>
      <c r="C407" s="12" t="s">
        <v>423</v>
      </c>
      <c r="D407" s="12" t="s">
        <v>605</v>
      </c>
      <c r="E407" s="12" t="s">
        <v>33</v>
      </c>
    </row>
    <row r="408" spans="1:5" x14ac:dyDescent="0.25">
      <c r="A408" s="12" t="s">
        <v>28</v>
      </c>
      <c r="B408">
        <v>407</v>
      </c>
      <c r="C408" s="12" t="s">
        <v>424</v>
      </c>
      <c r="D408" s="12" t="s">
        <v>1310</v>
      </c>
      <c r="E408" s="12" t="s">
        <v>693</v>
      </c>
    </row>
    <row r="409" spans="1:5" x14ac:dyDescent="0.25">
      <c r="A409" s="12" t="s">
        <v>28</v>
      </c>
      <c r="B409">
        <v>408</v>
      </c>
      <c r="C409" s="12" t="s">
        <v>425</v>
      </c>
      <c r="D409" s="12" t="s">
        <v>1695</v>
      </c>
      <c r="E409" s="12" t="s">
        <v>1291</v>
      </c>
    </row>
    <row r="410" spans="1:5" x14ac:dyDescent="0.25">
      <c r="A410" s="12" t="s">
        <v>28</v>
      </c>
      <c r="B410">
        <v>409</v>
      </c>
      <c r="C410" s="12" t="s">
        <v>426</v>
      </c>
      <c r="D410" s="12" t="s">
        <v>1169</v>
      </c>
      <c r="E410" s="12" t="s">
        <v>1696</v>
      </c>
    </row>
    <row r="411" spans="1:5" x14ac:dyDescent="0.25">
      <c r="A411" s="12" t="s">
        <v>28</v>
      </c>
      <c r="B411">
        <v>410</v>
      </c>
      <c r="C411" s="12" t="s">
        <v>427</v>
      </c>
      <c r="D411" s="12" t="s">
        <v>1697</v>
      </c>
      <c r="E411" s="12" t="s">
        <v>605</v>
      </c>
    </row>
    <row r="412" spans="1:5" x14ac:dyDescent="0.25">
      <c r="A412" s="12" t="s">
        <v>28</v>
      </c>
      <c r="B412">
        <v>411</v>
      </c>
      <c r="C412" s="12" t="s">
        <v>428</v>
      </c>
      <c r="D412" s="12" t="s">
        <v>605</v>
      </c>
      <c r="E412" s="12" t="s">
        <v>33</v>
      </c>
    </row>
    <row r="413" spans="1:5" x14ac:dyDescent="0.25">
      <c r="A413" s="12" t="s">
        <v>28</v>
      </c>
      <c r="B413">
        <v>412</v>
      </c>
      <c r="C413" s="12" t="s">
        <v>429</v>
      </c>
      <c r="D413" s="12" t="s">
        <v>1698</v>
      </c>
      <c r="E413" s="12" t="s">
        <v>813</v>
      </c>
    </row>
    <row r="414" spans="1:5" x14ac:dyDescent="0.25">
      <c r="A414" s="12" t="s">
        <v>28</v>
      </c>
      <c r="B414">
        <v>413</v>
      </c>
      <c r="C414" s="12" t="s">
        <v>430</v>
      </c>
      <c r="D414" s="12" t="s">
        <v>631</v>
      </c>
      <c r="E414" s="12" t="s">
        <v>605</v>
      </c>
    </row>
    <row r="415" spans="1:5" x14ac:dyDescent="0.25">
      <c r="A415" s="12" t="s">
        <v>28</v>
      </c>
      <c r="B415">
        <v>414</v>
      </c>
      <c r="C415" s="12" t="s">
        <v>431</v>
      </c>
      <c r="D415" s="12" t="s">
        <v>632</v>
      </c>
      <c r="E415" s="12" t="s">
        <v>1699</v>
      </c>
    </row>
    <row r="416" spans="1:5" x14ac:dyDescent="0.25">
      <c r="A416" s="12" t="s">
        <v>28</v>
      </c>
      <c r="B416">
        <v>415</v>
      </c>
      <c r="C416" s="12" t="s">
        <v>432</v>
      </c>
      <c r="D416" s="12" t="s">
        <v>1700</v>
      </c>
      <c r="E416" s="12" t="s">
        <v>1345</v>
      </c>
    </row>
    <row r="417" spans="1:5" x14ac:dyDescent="0.25">
      <c r="A417" s="12" t="s">
        <v>28</v>
      </c>
      <c r="B417">
        <v>416</v>
      </c>
      <c r="C417" s="12" t="s">
        <v>433</v>
      </c>
      <c r="D417" s="12" t="s">
        <v>1701</v>
      </c>
      <c r="E417" s="12" t="s">
        <v>1152</v>
      </c>
    </row>
    <row r="418" spans="1:5" x14ac:dyDescent="0.25">
      <c r="A418" s="12" t="s">
        <v>28</v>
      </c>
      <c r="B418">
        <v>417</v>
      </c>
      <c r="C418" s="12" t="s">
        <v>434</v>
      </c>
      <c r="D418" s="12" t="s">
        <v>33</v>
      </c>
      <c r="E418" s="12" t="s">
        <v>33</v>
      </c>
    </row>
    <row r="419" spans="1:5" x14ac:dyDescent="0.25">
      <c r="A419" s="12" t="s">
        <v>28</v>
      </c>
      <c r="B419">
        <v>418</v>
      </c>
      <c r="C419" s="12" t="s">
        <v>435</v>
      </c>
      <c r="D419" s="12" t="s">
        <v>679</v>
      </c>
      <c r="E419" s="12" t="s">
        <v>1702</v>
      </c>
    </row>
    <row r="420" spans="1:5" x14ac:dyDescent="0.25">
      <c r="A420" s="12" t="s">
        <v>28</v>
      </c>
      <c r="B420">
        <v>419</v>
      </c>
      <c r="C420" s="12" t="s">
        <v>436</v>
      </c>
      <c r="D420" s="12" t="s">
        <v>1335</v>
      </c>
      <c r="E420" s="12" t="s">
        <v>1499</v>
      </c>
    </row>
    <row r="421" spans="1:5" x14ac:dyDescent="0.25">
      <c r="A421" s="12" t="s">
        <v>28</v>
      </c>
      <c r="B421">
        <v>420</v>
      </c>
      <c r="C421" s="12" t="s">
        <v>437</v>
      </c>
      <c r="D421" s="12" t="s">
        <v>605</v>
      </c>
      <c r="E421" s="12" t="s">
        <v>33</v>
      </c>
    </row>
    <row r="422" spans="1:5" x14ac:dyDescent="0.25">
      <c r="A422" s="12" t="s">
        <v>28</v>
      </c>
      <c r="B422">
        <v>421</v>
      </c>
      <c r="C422" s="12" t="s">
        <v>438</v>
      </c>
      <c r="D422" s="12" t="s">
        <v>1703</v>
      </c>
      <c r="E422" s="12" t="s">
        <v>1704</v>
      </c>
    </row>
    <row r="423" spans="1:5" x14ac:dyDescent="0.25">
      <c r="A423" s="12" t="s">
        <v>28</v>
      </c>
      <c r="B423">
        <v>422</v>
      </c>
      <c r="C423" s="12" t="s">
        <v>439</v>
      </c>
      <c r="D423" s="12" t="s">
        <v>1287</v>
      </c>
      <c r="E423" s="12" t="s">
        <v>1705</v>
      </c>
    </row>
    <row r="424" spans="1:5" x14ac:dyDescent="0.25">
      <c r="A424" s="12" t="s">
        <v>28</v>
      </c>
      <c r="B424">
        <v>423</v>
      </c>
      <c r="C424" s="12" t="s">
        <v>440</v>
      </c>
      <c r="D424" s="12" t="s">
        <v>1233</v>
      </c>
      <c r="E424" s="12" t="s">
        <v>1196</v>
      </c>
    </row>
    <row r="425" spans="1:5" x14ac:dyDescent="0.25">
      <c r="A425" s="12" t="s">
        <v>28</v>
      </c>
      <c r="B425">
        <v>424</v>
      </c>
      <c r="C425" s="12" t="s">
        <v>441</v>
      </c>
      <c r="D425" s="12" t="s">
        <v>622</v>
      </c>
      <c r="E425" s="12" t="s">
        <v>1706</v>
      </c>
    </row>
    <row r="426" spans="1:5" x14ac:dyDescent="0.25">
      <c r="A426" s="12" t="s">
        <v>28</v>
      </c>
      <c r="B426">
        <v>425</v>
      </c>
      <c r="C426" s="12" t="s">
        <v>442</v>
      </c>
      <c r="D426" s="12" t="s">
        <v>1707</v>
      </c>
      <c r="E426" s="12" t="s">
        <v>1268</v>
      </c>
    </row>
    <row r="427" spans="1:5" x14ac:dyDescent="0.25">
      <c r="A427" s="12" t="s">
        <v>28</v>
      </c>
      <c r="B427">
        <v>426</v>
      </c>
      <c r="C427" s="12" t="s">
        <v>443</v>
      </c>
      <c r="D427" s="12" t="s">
        <v>1708</v>
      </c>
      <c r="E427" s="12" t="s">
        <v>605</v>
      </c>
    </row>
    <row r="428" spans="1:5" x14ac:dyDescent="0.25">
      <c r="A428" s="12" t="s">
        <v>28</v>
      </c>
      <c r="B428">
        <v>427</v>
      </c>
      <c r="C428" s="12" t="s">
        <v>444</v>
      </c>
      <c r="D428" s="12" t="s">
        <v>1709</v>
      </c>
      <c r="E428" s="12" t="s">
        <v>605</v>
      </c>
    </row>
    <row r="429" spans="1:5" x14ac:dyDescent="0.25">
      <c r="A429" s="12" t="s">
        <v>28</v>
      </c>
      <c r="B429">
        <v>428</v>
      </c>
      <c r="C429" s="12" t="s">
        <v>445</v>
      </c>
      <c r="D429" s="12" t="s">
        <v>1710</v>
      </c>
      <c r="E429" s="12" t="s">
        <v>1711</v>
      </c>
    </row>
    <row r="430" spans="1:5" x14ac:dyDescent="0.25">
      <c r="A430" s="12" t="s">
        <v>28</v>
      </c>
      <c r="B430">
        <v>429</v>
      </c>
      <c r="C430" s="12" t="s">
        <v>446</v>
      </c>
      <c r="D430" s="12" t="s">
        <v>33</v>
      </c>
      <c r="E430" s="12" t="s">
        <v>33</v>
      </c>
    </row>
    <row r="431" spans="1:5" x14ac:dyDescent="0.25">
      <c r="A431" s="12" t="s">
        <v>28</v>
      </c>
      <c r="B431">
        <v>430</v>
      </c>
      <c r="C431" s="12" t="s">
        <v>447</v>
      </c>
      <c r="D431" s="12" t="s">
        <v>1335</v>
      </c>
      <c r="E431" s="12" t="s">
        <v>1712</v>
      </c>
    </row>
    <row r="432" spans="1:5" x14ac:dyDescent="0.25">
      <c r="A432" s="12" t="s">
        <v>28</v>
      </c>
      <c r="B432">
        <v>431</v>
      </c>
      <c r="C432" s="12" t="s">
        <v>448</v>
      </c>
      <c r="D432" s="12" t="s">
        <v>1713</v>
      </c>
      <c r="E432" s="12" t="s">
        <v>1714</v>
      </c>
    </row>
    <row r="433" spans="1:5" x14ac:dyDescent="0.25">
      <c r="A433" s="12" t="s">
        <v>28</v>
      </c>
      <c r="B433">
        <v>432</v>
      </c>
      <c r="C433" s="12" t="s">
        <v>449</v>
      </c>
      <c r="D433" s="12" t="s">
        <v>1715</v>
      </c>
      <c r="E433" s="12" t="s">
        <v>605</v>
      </c>
    </row>
    <row r="434" spans="1:5" x14ac:dyDescent="0.25">
      <c r="A434" s="12" t="s">
        <v>28</v>
      </c>
      <c r="B434">
        <v>433</v>
      </c>
      <c r="C434" s="12" t="s">
        <v>450</v>
      </c>
      <c r="D434" s="12" t="s">
        <v>1607</v>
      </c>
      <c r="E434" s="12" t="s">
        <v>1474</v>
      </c>
    </row>
    <row r="435" spans="1:5" x14ac:dyDescent="0.25">
      <c r="A435" s="12" t="s">
        <v>28</v>
      </c>
      <c r="B435">
        <v>434</v>
      </c>
      <c r="C435" s="12" t="s">
        <v>451</v>
      </c>
      <c r="D435" s="12" t="s">
        <v>1716</v>
      </c>
      <c r="E435" s="12" t="s">
        <v>1148</v>
      </c>
    </row>
    <row r="436" spans="1:5" x14ac:dyDescent="0.25">
      <c r="A436" s="12" t="s">
        <v>28</v>
      </c>
      <c r="B436">
        <v>435</v>
      </c>
      <c r="C436" s="12" t="s">
        <v>6</v>
      </c>
      <c r="D436" s="12" t="s">
        <v>1717</v>
      </c>
      <c r="E436" s="12" t="s">
        <v>1422</v>
      </c>
    </row>
    <row r="437" spans="1:5" x14ac:dyDescent="0.25">
      <c r="A437" s="12" t="s">
        <v>28</v>
      </c>
      <c r="B437">
        <v>436</v>
      </c>
      <c r="C437" s="12" t="s">
        <v>452</v>
      </c>
      <c r="D437" s="12" t="s">
        <v>1718</v>
      </c>
      <c r="E437" s="12" t="s">
        <v>1719</v>
      </c>
    </row>
    <row r="438" spans="1:5" x14ac:dyDescent="0.25">
      <c r="A438" s="12" t="s">
        <v>28</v>
      </c>
      <c r="B438">
        <v>437</v>
      </c>
      <c r="C438" s="12" t="s">
        <v>453</v>
      </c>
      <c r="D438" s="12" t="s">
        <v>1297</v>
      </c>
      <c r="E438" s="12" t="s">
        <v>1167</v>
      </c>
    </row>
    <row r="439" spans="1:5" x14ac:dyDescent="0.25">
      <c r="A439" s="12" t="s">
        <v>28</v>
      </c>
      <c r="B439">
        <v>438</v>
      </c>
      <c r="C439" s="12" t="s">
        <v>454</v>
      </c>
      <c r="D439" s="12" t="s">
        <v>1720</v>
      </c>
      <c r="E439" s="12" t="s">
        <v>682</v>
      </c>
    </row>
    <row r="440" spans="1:5" x14ac:dyDescent="0.25">
      <c r="A440" s="12" t="s">
        <v>28</v>
      </c>
      <c r="B440">
        <v>439</v>
      </c>
      <c r="C440" s="12" t="s">
        <v>455</v>
      </c>
      <c r="D440" s="12" t="s">
        <v>605</v>
      </c>
      <c r="E440" s="12" t="s">
        <v>33</v>
      </c>
    </row>
    <row r="441" spans="1:5" x14ac:dyDescent="0.25">
      <c r="A441" s="12" t="s">
        <v>28</v>
      </c>
      <c r="B441">
        <v>440</v>
      </c>
      <c r="C441" s="12" t="s">
        <v>456</v>
      </c>
      <c r="D441" s="12" t="s">
        <v>1199</v>
      </c>
      <c r="E441" s="12" t="s">
        <v>1284</v>
      </c>
    </row>
    <row r="442" spans="1:5" x14ac:dyDescent="0.25">
      <c r="A442" s="12" t="s">
        <v>28</v>
      </c>
      <c r="B442">
        <v>441</v>
      </c>
      <c r="C442" s="12" t="s">
        <v>457</v>
      </c>
      <c r="D442" s="12" t="s">
        <v>1721</v>
      </c>
      <c r="E442" s="12" t="s">
        <v>1136</v>
      </c>
    </row>
    <row r="443" spans="1:5" x14ac:dyDescent="0.25">
      <c r="A443" s="12" t="s">
        <v>28</v>
      </c>
      <c r="B443">
        <v>442</v>
      </c>
      <c r="C443" s="12" t="s">
        <v>458</v>
      </c>
      <c r="D443" s="12" t="s">
        <v>1722</v>
      </c>
      <c r="E443" s="12" t="s">
        <v>1444</v>
      </c>
    </row>
    <row r="444" spans="1:5" x14ac:dyDescent="0.25">
      <c r="A444" s="12" t="s">
        <v>28</v>
      </c>
      <c r="B444">
        <v>443</v>
      </c>
      <c r="C444" s="12" t="s">
        <v>459</v>
      </c>
      <c r="D444" s="12" t="s">
        <v>1723</v>
      </c>
      <c r="E444" s="12" t="s">
        <v>1217</v>
      </c>
    </row>
    <row r="445" spans="1:5" x14ac:dyDescent="0.25">
      <c r="A445" s="12" t="s">
        <v>28</v>
      </c>
      <c r="B445">
        <v>444</v>
      </c>
      <c r="C445" s="12" t="s">
        <v>460</v>
      </c>
      <c r="D445" s="12" t="s">
        <v>1435</v>
      </c>
      <c r="E445" s="12" t="s">
        <v>1724</v>
      </c>
    </row>
    <row r="446" spans="1:5" x14ac:dyDescent="0.25">
      <c r="A446" s="12" t="s">
        <v>28</v>
      </c>
      <c r="B446">
        <v>445</v>
      </c>
      <c r="C446" s="12" t="s">
        <v>461</v>
      </c>
      <c r="D446" s="12" t="s">
        <v>33</v>
      </c>
      <c r="E446" s="12" t="s">
        <v>33</v>
      </c>
    </row>
    <row r="447" spans="1:5" x14ac:dyDescent="0.25">
      <c r="A447" s="12" t="s">
        <v>28</v>
      </c>
      <c r="B447">
        <v>446</v>
      </c>
      <c r="C447" s="12" t="s">
        <v>462</v>
      </c>
      <c r="D447" s="12" t="s">
        <v>1725</v>
      </c>
      <c r="E447" s="12" t="s">
        <v>1726</v>
      </c>
    </row>
    <row r="448" spans="1:5" x14ac:dyDescent="0.25">
      <c r="A448" s="12" t="s">
        <v>28</v>
      </c>
      <c r="B448">
        <v>447</v>
      </c>
      <c r="C448" s="12" t="s">
        <v>463</v>
      </c>
      <c r="D448" s="12" t="s">
        <v>1386</v>
      </c>
      <c r="E448" s="12" t="s">
        <v>1131</v>
      </c>
    </row>
    <row r="449" spans="1:5" x14ac:dyDescent="0.25">
      <c r="A449" s="12" t="s">
        <v>28</v>
      </c>
      <c r="B449">
        <v>448</v>
      </c>
      <c r="C449" s="12" t="s">
        <v>464</v>
      </c>
      <c r="D449" s="12" t="s">
        <v>1727</v>
      </c>
      <c r="E449" s="12" t="s">
        <v>1728</v>
      </c>
    </row>
    <row r="450" spans="1:5" x14ac:dyDescent="0.25">
      <c r="A450" s="12" t="s">
        <v>28</v>
      </c>
      <c r="B450">
        <v>449</v>
      </c>
      <c r="C450" s="12" t="s">
        <v>465</v>
      </c>
      <c r="D450" s="12" t="s">
        <v>1729</v>
      </c>
      <c r="E450" s="12" t="s">
        <v>1132</v>
      </c>
    </row>
    <row r="451" spans="1:5" x14ac:dyDescent="0.25">
      <c r="A451" s="12" t="s">
        <v>28</v>
      </c>
      <c r="B451">
        <v>450</v>
      </c>
      <c r="C451" s="12" t="s">
        <v>466</v>
      </c>
      <c r="D451" s="12" t="s">
        <v>605</v>
      </c>
      <c r="E451" s="12" t="s">
        <v>33</v>
      </c>
    </row>
    <row r="452" spans="1:5" x14ac:dyDescent="0.25">
      <c r="A452" s="12" t="s">
        <v>28</v>
      </c>
      <c r="B452">
        <v>451</v>
      </c>
      <c r="C452" s="12" t="s">
        <v>467</v>
      </c>
      <c r="D452" s="12" t="s">
        <v>1511</v>
      </c>
      <c r="E452" s="12" t="s">
        <v>1730</v>
      </c>
    </row>
    <row r="453" spans="1:5" x14ac:dyDescent="0.25">
      <c r="A453" s="12" t="s">
        <v>28</v>
      </c>
      <c r="B453">
        <v>452</v>
      </c>
      <c r="C453" s="12" t="s">
        <v>7</v>
      </c>
      <c r="D453" s="12" t="s">
        <v>1731</v>
      </c>
      <c r="E453" s="12" t="s">
        <v>1135</v>
      </c>
    </row>
    <row r="454" spans="1:5" x14ac:dyDescent="0.25">
      <c r="A454" s="12" t="s">
        <v>28</v>
      </c>
      <c r="B454">
        <v>453</v>
      </c>
      <c r="C454" s="12" t="s">
        <v>468</v>
      </c>
      <c r="D454" s="12" t="s">
        <v>1288</v>
      </c>
      <c r="E454" s="12" t="s">
        <v>1732</v>
      </c>
    </row>
    <row r="455" spans="1:5" x14ac:dyDescent="0.25">
      <c r="A455" s="12" t="s">
        <v>28</v>
      </c>
      <c r="B455">
        <v>454</v>
      </c>
      <c r="C455" s="12" t="s">
        <v>469</v>
      </c>
      <c r="D455" s="12" t="s">
        <v>1733</v>
      </c>
      <c r="E455" s="12" t="s">
        <v>1734</v>
      </c>
    </row>
    <row r="456" spans="1:5" x14ac:dyDescent="0.25">
      <c r="A456" s="12" t="s">
        <v>28</v>
      </c>
      <c r="B456">
        <v>455</v>
      </c>
      <c r="C456" s="12" t="s">
        <v>470</v>
      </c>
      <c r="D456" s="12" t="s">
        <v>1735</v>
      </c>
      <c r="E456" s="12" t="s">
        <v>1160</v>
      </c>
    </row>
    <row r="457" spans="1:5" x14ac:dyDescent="0.25">
      <c r="A457" s="12" t="s">
        <v>28</v>
      </c>
      <c r="B457">
        <v>456</v>
      </c>
      <c r="C457" s="12" t="s">
        <v>471</v>
      </c>
      <c r="D457" s="12" t="s">
        <v>605</v>
      </c>
      <c r="E457" s="12" t="s">
        <v>33</v>
      </c>
    </row>
    <row r="458" spans="1:5" x14ac:dyDescent="0.25">
      <c r="A458" s="12" t="s">
        <v>28</v>
      </c>
      <c r="B458">
        <v>457</v>
      </c>
      <c r="C458" s="12" t="s">
        <v>472</v>
      </c>
      <c r="D458" s="12" t="s">
        <v>605</v>
      </c>
      <c r="E458" s="12" t="s">
        <v>33</v>
      </c>
    </row>
    <row r="459" spans="1:5" x14ac:dyDescent="0.25">
      <c r="A459" s="12" t="s">
        <v>28</v>
      </c>
      <c r="B459">
        <v>458</v>
      </c>
      <c r="C459" s="12" t="s">
        <v>473</v>
      </c>
      <c r="D459" s="12" t="s">
        <v>1276</v>
      </c>
      <c r="E459" s="12" t="s">
        <v>605</v>
      </c>
    </row>
    <row r="460" spans="1:5" x14ac:dyDescent="0.25">
      <c r="A460" s="12" t="s">
        <v>28</v>
      </c>
      <c r="B460">
        <v>459</v>
      </c>
      <c r="C460" s="12" t="s">
        <v>474</v>
      </c>
      <c r="D460" s="12" t="s">
        <v>1736</v>
      </c>
      <c r="E460" s="12" t="s">
        <v>1737</v>
      </c>
    </row>
    <row r="461" spans="1:5" x14ac:dyDescent="0.25">
      <c r="A461" s="12" t="s">
        <v>28</v>
      </c>
      <c r="B461">
        <v>460</v>
      </c>
      <c r="C461" s="12" t="s">
        <v>475</v>
      </c>
      <c r="D461" s="12" t="s">
        <v>1738</v>
      </c>
      <c r="E461" s="12" t="s">
        <v>1491</v>
      </c>
    </row>
    <row r="462" spans="1:5" x14ac:dyDescent="0.25">
      <c r="A462" s="12" t="s">
        <v>28</v>
      </c>
      <c r="B462">
        <v>461</v>
      </c>
      <c r="C462" s="12" t="s">
        <v>476</v>
      </c>
      <c r="D462" s="12" t="s">
        <v>605</v>
      </c>
      <c r="E462" s="12" t="s">
        <v>33</v>
      </c>
    </row>
    <row r="463" spans="1:5" x14ac:dyDescent="0.25">
      <c r="A463" s="12" t="s">
        <v>28</v>
      </c>
      <c r="B463">
        <v>462</v>
      </c>
      <c r="C463" s="12" t="s">
        <v>477</v>
      </c>
      <c r="D463" s="12" t="s">
        <v>605</v>
      </c>
      <c r="E463" s="12" t="s">
        <v>641</v>
      </c>
    </row>
    <row r="464" spans="1:5" x14ac:dyDescent="0.25">
      <c r="A464" s="12" t="s">
        <v>28</v>
      </c>
      <c r="B464">
        <v>463</v>
      </c>
      <c r="C464" s="12" t="s">
        <v>478</v>
      </c>
      <c r="D464" s="12" t="s">
        <v>1739</v>
      </c>
      <c r="E464" s="12" t="s">
        <v>605</v>
      </c>
    </row>
    <row r="465" spans="1:5" x14ac:dyDescent="0.25">
      <c r="A465" s="12" t="s">
        <v>28</v>
      </c>
      <c r="B465">
        <v>464</v>
      </c>
      <c r="C465" s="12" t="s">
        <v>479</v>
      </c>
      <c r="D465" s="12" t="s">
        <v>1740</v>
      </c>
      <c r="E465" s="12" t="s">
        <v>1551</v>
      </c>
    </row>
    <row r="466" spans="1:5" x14ac:dyDescent="0.25">
      <c r="A466" s="12" t="s">
        <v>28</v>
      </c>
      <c r="B466">
        <v>465</v>
      </c>
      <c r="C466" s="12" t="s">
        <v>480</v>
      </c>
      <c r="D466" s="12" t="s">
        <v>1741</v>
      </c>
      <c r="E466" s="12" t="s">
        <v>1190</v>
      </c>
    </row>
    <row r="467" spans="1:5" x14ac:dyDescent="0.25">
      <c r="A467" s="12" t="s">
        <v>28</v>
      </c>
      <c r="B467">
        <v>466</v>
      </c>
      <c r="C467" s="12" t="s">
        <v>481</v>
      </c>
      <c r="D467" s="12" t="s">
        <v>1742</v>
      </c>
      <c r="E467" s="12" t="s">
        <v>1191</v>
      </c>
    </row>
    <row r="468" spans="1:5" x14ac:dyDescent="0.25">
      <c r="A468" s="12" t="s">
        <v>28</v>
      </c>
      <c r="B468">
        <v>467</v>
      </c>
      <c r="C468" s="12" t="s">
        <v>482</v>
      </c>
      <c r="D468" s="12" t="s">
        <v>33</v>
      </c>
      <c r="E468" s="12" t="s">
        <v>33</v>
      </c>
    </row>
    <row r="469" spans="1:5" x14ac:dyDescent="0.25">
      <c r="A469" s="12" t="s">
        <v>28</v>
      </c>
      <c r="B469">
        <v>468</v>
      </c>
      <c r="C469" s="12" t="s">
        <v>483</v>
      </c>
      <c r="D469" s="12" t="s">
        <v>1743</v>
      </c>
      <c r="E469" s="12" t="s">
        <v>605</v>
      </c>
    </row>
    <row r="470" spans="1:5" x14ac:dyDescent="0.25">
      <c r="A470" s="12" t="s">
        <v>28</v>
      </c>
      <c r="B470">
        <v>469</v>
      </c>
      <c r="C470" s="12" t="s">
        <v>19</v>
      </c>
      <c r="D470" s="12" t="s">
        <v>1744</v>
      </c>
      <c r="E470" s="12" t="s">
        <v>1323</v>
      </c>
    </row>
    <row r="471" spans="1:5" x14ac:dyDescent="0.25">
      <c r="A471" s="12" t="s">
        <v>28</v>
      </c>
      <c r="B471">
        <v>470</v>
      </c>
      <c r="C471" s="12" t="s">
        <v>484</v>
      </c>
      <c r="D471" s="12" t="s">
        <v>657</v>
      </c>
      <c r="E471" s="12" t="s">
        <v>1745</v>
      </c>
    </row>
    <row r="472" spans="1:5" x14ac:dyDescent="0.25">
      <c r="A472" s="12" t="s">
        <v>28</v>
      </c>
      <c r="B472">
        <v>471</v>
      </c>
      <c r="C472" s="12" t="s">
        <v>485</v>
      </c>
      <c r="D472" s="12" t="s">
        <v>1746</v>
      </c>
      <c r="E472" s="12" t="s">
        <v>1747</v>
      </c>
    </row>
    <row r="473" spans="1:5" x14ac:dyDescent="0.25">
      <c r="A473" s="12" t="s">
        <v>28</v>
      </c>
      <c r="B473">
        <v>472</v>
      </c>
      <c r="C473" s="12" t="s">
        <v>486</v>
      </c>
      <c r="D473" s="12" t="s">
        <v>1748</v>
      </c>
      <c r="E473" s="12" t="s">
        <v>659</v>
      </c>
    </row>
    <row r="474" spans="1:5" x14ac:dyDescent="0.25">
      <c r="A474" s="12" t="s">
        <v>28</v>
      </c>
      <c r="B474">
        <v>473</v>
      </c>
      <c r="C474" s="12" t="s">
        <v>487</v>
      </c>
      <c r="D474" s="12" t="s">
        <v>1749</v>
      </c>
      <c r="E474" s="12" t="s">
        <v>1750</v>
      </c>
    </row>
    <row r="475" spans="1:5" x14ac:dyDescent="0.25">
      <c r="A475" s="12" t="s">
        <v>28</v>
      </c>
      <c r="B475">
        <v>474</v>
      </c>
      <c r="C475" s="12" t="s">
        <v>488</v>
      </c>
      <c r="D475" s="12" t="s">
        <v>1751</v>
      </c>
      <c r="E475" s="12" t="s">
        <v>1752</v>
      </c>
    </row>
    <row r="476" spans="1:5" x14ac:dyDescent="0.25">
      <c r="A476" s="12" t="s">
        <v>28</v>
      </c>
      <c r="B476">
        <v>475</v>
      </c>
      <c r="C476" s="12" t="s">
        <v>489</v>
      </c>
      <c r="D476" s="12" t="s">
        <v>1753</v>
      </c>
      <c r="E476" s="12" t="s">
        <v>1269</v>
      </c>
    </row>
    <row r="477" spans="1:5" x14ac:dyDescent="0.25">
      <c r="A477" s="12" t="s">
        <v>28</v>
      </c>
      <c r="B477">
        <v>476</v>
      </c>
      <c r="C477" s="12" t="s">
        <v>490</v>
      </c>
      <c r="D477" s="12" t="s">
        <v>1754</v>
      </c>
      <c r="E477" s="12" t="s">
        <v>1755</v>
      </c>
    </row>
    <row r="478" spans="1:5" x14ac:dyDescent="0.25">
      <c r="A478" s="12" t="s">
        <v>28</v>
      </c>
      <c r="B478">
        <v>477</v>
      </c>
      <c r="C478" s="12" t="s">
        <v>491</v>
      </c>
      <c r="D478" s="12" t="s">
        <v>33</v>
      </c>
      <c r="E478" s="12" t="s">
        <v>33</v>
      </c>
    </row>
    <row r="479" spans="1:5" x14ac:dyDescent="0.25">
      <c r="A479" s="12" t="s">
        <v>28</v>
      </c>
      <c r="B479">
        <v>478</v>
      </c>
      <c r="C479" s="12" t="s">
        <v>492</v>
      </c>
      <c r="D479" s="12" t="s">
        <v>1515</v>
      </c>
      <c r="E479" s="12" t="s">
        <v>1756</v>
      </c>
    </row>
    <row r="480" spans="1:5" x14ac:dyDescent="0.25">
      <c r="A480" s="12" t="s">
        <v>28</v>
      </c>
      <c r="B480">
        <v>479</v>
      </c>
      <c r="C480" s="12" t="s">
        <v>493</v>
      </c>
      <c r="D480" s="12" t="s">
        <v>1308</v>
      </c>
      <c r="E480" s="12" t="s">
        <v>1757</v>
      </c>
    </row>
    <row r="481" spans="1:5" x14ac:dyDescent="0.25">
      <c r="A481" s="12" t="s">
        <v>28</v>
      </c>
      <c r="B481">
        <v>480</v>
      </c>
      <c r="C481" s="12" t="s">
        <v>494</v>
      </c>
      <c r="D481" s="12" t="s">
        <v>1216</v>
      </c>
      <c r="E481" s="12" t="s">
        <v>1758</v>
      </c>
    </row>
    <row r="482" spans="1:5" x14ac:dyDescent="0.25">
      <c r="A482" s="12" t="s">
        <v>28</v>
      </c>
      <c r="B482">
        <v>481</v>
      </c>
      <c r="C482" s="12" t="s">
        <v>495</v>
      </c>
      <c r="D482" s="12" t="s">
        <v>1759</v>
      </c>
      <c r="E482" s="12" t="s">
        <v>1461</v>
      </c>
    </row>
    <row r="483" spans="1:5" x14ac:dyDescent="0.25">
      <c r="A483" s="12" t="s">
        <v>28</v>
      </c>
      <c r="B483">
        <v>482</v>
      </c>
      <c r="C483" s="12" t="s">
        <v>496</v>
      </c>
      <c r="D483" s="12" t="s">
        <v>1660</v>
      </c>
      <c r="E483" s="12" t="s">
        <v>1760</v>
      </c>
    </row>
    <row r="484" spans="1:5" x14ac:dyDescent="0.25">
      <c r="A484" s="12" t="s">
        <v>28</v>
      </c>
      <c r="B484">
        <v>483</v>
      </c>
      <c r="C484" s="12" t="s">
        <v>497</v>
      </c>
      <c r="D484" s="12" t="s">
        <v>1761</v>
      </c>
      <c r="E484" s="12" t="s">
        <v>1762</v>
      </c>
    </row>
    <row r="485" spans="1:5" x14ac:dyDescent="0.25">
      <c r="A485" s="12" t="s">
        <v>28</v>
      </c>
      <c r="B485">
        <v>484</v>
      </c>
      <c r="C485" s="12" t="s">
        <v>498</v>
      </c>
      <c r="D485" s="12" t="s">
        <v>1763</v>
      </c>
      <c r="E485" s="12" t="s">
        <v>605</v>
      </c>
    </row>
    <row r="486" spans="1:5" x14ac:dyDescent="0.25">
      <c r="A486" s="12" t="s">
        <v>28</v>
      </c>
      <c r="B486">
        <v>485</v>
      </c>
      <c r="C486" s="12" t="s">
        <v>499</v>
      </c>
      <c r="D486" s="12" t="s">
        <v>1220</v>
      </c>
      <c r="E486" s="12" t="s">
        <v>1764</v>
      </c>
    </row>
    <row r="487" spans="1:5" x14ac:dyDescent="0.25">
      <c r="A487" s="12" t="s">
        <v>28</v>
      </c>
      <c r="B487">
        <v>486</v>
      </c>
      <c r="C487" s="12" t="s">
        <v>500</v>
      </c>
      <c r="D487" s="12" t="s">
        <v>1765</v>
      </c>
      <c r="E487" s="12" t="s">
        <v>687</v>
      </c>
    </row>
    <row r="488" spans="1:5" x14ac:dyDescent="0.25">
      <c r="A488" s="12" t="s">
        <v>28</v>
      </c>
      <c r="B488">
        <v>487</v>
      </c>
      <c r="C488" s="12" t="s">
        <v>501</v>
      </c>
      <c r="D488" s="12" t="s">
        <v>1766</v>
      </c>
      <c r="E488" s="12" t="s">
        <v>1115</v>
      </c>
    </row>
    <row r="489" spans="1:5" x14ac:dyDescent="0.25">
      <c r="A489" s="12" t="s">
        <v>28</v>
      </c>
      <c r="B489">
        <v>488</v>
      </c>
      <c r="C489" s="12" t="s">
        <v>502</v>
      </c>
      <c r="D489" s="12" t="s">
        <v>605</v>
      </c>
      <c r="E489" s="12" t="s">
        <v>33</v>
      </c>
    </row>
    <row r="490" spans="1:5" x14ac:dyDescent="0.25">
      <c r="A490" s="12" t="s">
        <v>28</v>
      </c>
      <c r="B490">
        <v>489</v>
      </c>
      <c r="C490" s="12" t="s">
        <v>503</v>
      </c>
      <c r="D490" s="12" t="s">
        <v>1767</v>
      </c>
      <c r="E490" s="12" t="s">
        <v>1768</v>
      </c>
    </row>
    <row r="491" spans="1:5" x14ac:dyDescent="0.25">
      <c r="A491" s="12" t="s">
        <v>28</v>
      </c>
      <c r="B491">
        <v>490</v>
      </c>
      <c r="C491" s="12" t="s">
        <v>504</v>
      </c>
      <c r="D491" s="12" t="s">
        <v>1769</v>
      </c>
      <c r="E491" s="12" t="s">
        <v>647</v>
      </c>
    </row>
    <row r="492" spans="1:5" x14ac:dyDescent="0.25">
      <c r="A492" s="12" t="s">
        <v>28</v>
      </c>
      <c r="B492">
        <v>491</v>
      </c>
      <c r="C492" s="12" t="s">
        <v>505</v>
      </c>
      <c r="D492" s="12" t="s">
        <v>1770</v>
      </c>
      <c r="E492" s="12" t="s">
        <v>643</v>
      </c>
    </row>
    <row r="493" spans="1:5" x14ac:dyDescent="0.25">
      <c r="A493" s="12" t="s">
        <v>28</v>
      </c>
      <c r="B493">
        <v>492</v>
      </c>
      <c r="C493" s="12" t="s">
        <v>506</v>
      </c>
      <c r="D493" s="12" t="s">
        <v>1771</v>
      </c>
      <c r="E493" s="12" t="s">
        <v>1576</v>
      </c>
    </row>
    <row r="494" spans="1:5" x14ac:dyDescent="0.25">
      <c r="A494" s="12" t="s">
        <v>28</v>
      </c>
      <c r="B494">
        <v>493</v>
      </c>
      <c r="C494" s="12" t="s">
        <v>507</v>
      </c>
      <c r="D494" s="12" t="s">
        <v>1772</v>
      </c>
      <c r="E494" s="12" t="s">
        <v>1402</v>
      </c>
    </row>
    <row r="495" spans="1:5" x14ac:dyDescent="0.25">
      <c r="A495" s="12" t="s">
        <v>28</v>
      </c>
      <c r="B495">
        <v>494</v>
      </c>
      <c r="C495" s="12" t="s">
        <v>508</v>
      </c>
      <c r="D495" s="12" t="s">
        <v>1342</v>
      </c>
      <c r="E495" s="12" t="s">
        <v>605</v>
      </c>
    </row>
    <row r="496" spans="1:5" x14ac:dyDescent="0.25">
      <c r="A496" s="12" t="s">
        <v>28</v>
      </c>
      <c r="B496">
        <v>495</v>
      </c>
      <c r="C496" s="12" t="s">
        <v>509</v>
      </c>
      <c r="D496" s="12" t="s">
        <v>1773</v>
      </c>
      <c r="E496" s="12" t="s">
        <v>1191</v>
      </c>
    </row>
    <row r="497" spans="1:5" x14ac:dyDescent="0.25">
      <c r="A497" s="12" t="s">
        <v>28</v>
      </c>
      <c r="B497">
        <v>496</v>
      </c>
      <c r="C497" s="12" t="s">
        <v>510</v>
      </c>
      <c r="D497" s="12" t="s">
        <v>1774</v>
      </c>
      <c r="E497" s="12" t="s">
        <v>662</v>
      </c>
    </row>
    <row r="498" spans="1:5" x14ac:dyDescent="0.25">
      <c r="A498" s="12" t="s">
        <v>28</v>
      </c>
      <c r="B498">
        <v>497</v>
      </c>
      <c r="C498" s="12" t="s">
        <v>511</v>
      </c>
      <c r="D498" s="12" t="s">
        <v>1775</v>
      </c>
      <c r="E498" s="12" t="s">
        <v>1728</v>
      </c>
    </row>
    <row r="499" spans="1:5" x14ac:dyDescent="0.25">
      <c r="A499" s="12" t="s">
        <v>28</v>
      </c>
      <c r="B499">
        <v>498</v>
      </c>
      <c r="C499" s="12" t="s">
        <v>512</v>
      </c>
      <c r="D499" s="12" t="s">
        <v>1776</v>
      </c>
      <c r="E499" s="12" t="s">
        <v>1214</v>
      </c>
    </row>
    <row r="500" spans="1:5" x14ac:dyDescent="0.25">
      <c r="A500" s="12" t="s">
        <v>28</v>
      </c>
      <c r="B500">
        <v>499</v>
      </c>
      <c r="C500" s="12" t="s">
        <v>513</v>
      </c>
      <c r="D500" s="12" t="s">
        <v>33</v>
      </c>
      <c r="E500" s="12" t="s">
        <v>33</v>
      </c>
    </row>
    <row r="501" spans="1:5" x14ac:dyDescent="0.25">
      <c r="A501" s="12" t="s">
        <v>28</v>
      </c>
      <c r="B501">
        <v>500</v>
      </c>
      <c r="C501" s="12" t="s">
        <v>514</v>
      </c>
      <c r="D501" s="12" t="s">
        <v>1777</v>
      </c>
      <c r="E501" s="12" t="s">
        <v>1115</v>
      </c>
    </row>
    <row r="502" spans="1:5" x14ac:dyDescent="0.25">
      <c r="A502" s="12" t="s">
        <v>28</v>
      </c>
      <c r="B502">
        <v>501</v>
      </c>
      <c r="C502" s="12" t="s">
        <v>515</v>
      </c>
      <c r="D502" s="12" t="s">
        <v>1231</v>
      </c>
      <c r="E502" s="12" t="s">
        <v>1778</v>
      </c>
    </row>
    <row r="503" spans="1:5" x14ac:dyDescent="0.25">
      <c r="A503" s="12" t="s">
        <v>28</v>
      </c>
      <c r="B503">
        <v>502</v>
      </c>
      <c r="C503" s="12" t="s">
        <v>516</v>
      </c>
      <c r="D503" s="12" t="s">
        <v>1336</v>
      </c>
      <c r="E503" s="12" t="s">
        <v>1779</v>
      </c>
    </row>
    <row r="504" spans="1:5" x14ac:dyDescent="0.25">
      <c r="A504" s="12" t="s">
        <v>28</v>
      </c>
      <c r="B504">
        <v>503</v>
      </c>
      <c r="C504" s="12" t="s">
        <v>517</v>
      </c>
      <c r="D504" s="12" t="s">
        <v>1780</v>
      </c>
      <c r="E504" s="12" t="s">
        <v>1781</v>
      </c>
    </row>
    <row r="505" spans="1:5" x14ac:dyDescent="0.25">
      <c r="A505" s="12" t="s">
        <v>28</v>
      </c>
      <c r="B505">
        <v>504</v>
      </c>
      <c r="C505" s="12" t="s">
        <v>518</v>
      </c>
      <c r="D505" s="12" t="s">
        <v>635</v>
      </c>
      <c r="E505" s="12" t="s">
        <v>704</v>
      </c>
    </row>
    <row r="506" spans="1:5" x14ac:dyDescent="0.25">
      <c r="A506" s="12" t="s">
        <v>28</v>
      </c>
      <c r="B506">
        <v>505</v>
      </c>
      <c r="C506" s="12" t="s">
        <v>519</v>
      </c>
      <c r="D506" s="12" t="s">
        <v>1782</v>
      </c>
      <c r="E506" s="12" t="s">
        <v>1277</v>
      </c>
    </row>
    <row r="507" spans="1:5" x14ac:dyDescent="0.25">
      <c r="A507" s="12" t="s">
        <v>28</v>
      </c>
      <c r="B507">
        <v>506</v>
      </c>
      <c r="C507" s="12" t="s">
        <v>520</v>
      </c>
      <c r="D507" s="12" t="s">
        <v>1783</v>
      </c>
      <c r="E507" s="12" t="s">
        <v>1323</v>
      </c>
    </row>
    <row r="508" spans="1:5" x14ac:dyDescent="0.25">
      <c r="A508" s="12" t="s">
        <v>28</v>
      </c>
      <c r="B508">
        <v>507</v>
      </c>
      <c r="C508" s="12" t="s">
        <v>521</v>
      </c>
      <c r="D508" s="12" t="s">
        <v>1784</v>
      </c>
      <c r="E508" s="12" t="s">
        <v>658</v>
      </c>
    </row>
    <row r="509" spans="1:5" x14ac:dyDescent="0.25">
      <c r="A509" s="12" t="s">
        <v>28</v>
      </c>
      <c r="B509">
        <v>508</v>
      </c>
      <c r="C509" s="12" t="s">
        <v>522</v>
      </c>
      <c r="D509" s="12" t="s">
        <v>1785</v>
      </c>
      <c r="E509" s="12" t="s">
        <v>1786</v>
      </c>
    </row>
    <row r="510" spans="1:5" x14ac:dyDescent="0.25">
      <c r="A510" s="12" t="s">
        <v>28</v>
      </c>
      <c r="B510">
        <v>509</v>
      </c>
      <c r="C510" s="12" t="s">
        <v>523</v>
      </c>
      <c r="D510" s="12" t="s">
        <v>1181</v>
      </c>
      <c r="E510" s="12" t="s">
        <v>1265</v>
      </c>
    </row>
    <row r="511" spans="1:5" x14ac:dyDescent="0.25">
      <c r="A511" s="12" t="s">
        <v>28</v>
      </c>
      <c r="B511">
        <v>510</v>
      </c>
      <c r="C511" s="12" t="s">
        <v>524</v>
      </c>
      <c r="D511" s="12" t="s">
        <v>1787</v>
      </c>
      <c r="E511" s="12" t="s">
        <v>1788</v>
      </c>
    </row>
    <row r="512" spans="1:5" x14ac:dyDescent="0.25">
      <c r="A512" s="12" t="s">
        <v>28</v>
      </c>
      <c r="B512">
        <v>511</v>
      </c>
      <c r="C512" s="12" t="s">
        <v>525</v>
      </c>
      <c r="D512" s="12" t="s">
        <v>33</v>
      </c>
      <c r="E512" s="12" t="s">
        <v>33</v>
      </c>
    </row>
    <row r="513" spans="1:5" x14ac:dyDescent="0.25">
      <c r="A513" s="12" t="s">
        <v>28</v>
      </c>
      <c r="B513">
        <v>512</v>
      </c>
      <c r="C513" s="12" t="s">
        <v>526</v>
      </c>
      <c r="D513" s="12" t="s">
        <v>1789</v>
      </c>
      <c r="E513" s="12" t="s">
        <v>1158</v>
      </c>
    </row>
    <row r="514" spans="1:5" x14ac:dyDescent="0.25">
      <c r="A514" s="12" t="s">
        <v>28</v>
      </c>
      <c r="B514">
        <v>513</v>
      </c>
      <c r="C514" s="12" t="s">
        <v>527</v>
      </c>
      <c r="D514" s="12" t="s">
        <v>1236</v>
      </c>
      <c r="E514" s="12" t="s">
        <v>605</v>
      </c>
    </row>
    <row r="515" spans="1:5" x14ac:dyDescent="0.25">
      <c r="A515" s="12" t="s">
        <v>28</v>
      </c>
      <c r="B515">
        <v>514</v>
      </c>
      <c r="C515" s="12" t="s">
        <v>528</v>
      </c>
      <c r="D515" s="12" t="s">
        <v>1790</v>
      </c>
      <c r="E515" s="12" t="s">
        <v>1791</v>
      </c>
    </row>
    <row r="516" spans="1:5" x14ac:dyDescent="0.25">
      <c r="A516" s="12" t="s">
        <v>28</v>
      </c>
      <c r="B516">
        <v>515</v>
      </c>
      <c r="C516" s="12" t="s">
        <v>529</v>
      </c>
      <c r="D516" s="12" t="s">
        <v>634</v>
      </c>
      <c r="E516" s="12" t="s">
        <v>605</v>
      </c>
    </row>
    <row r="517" spans="1:5" x14ac:dyDescent="0.25">
      <c r="A517" s="12" t="s">
        <v>28</v>
      </c>
      <c r="B517">
        <v>516</v>
      </c>
      <c r="C517" s="12" t="s">
        <v>530</v>
      </c>
      <c r="D517" s="12" t="s">
        <v>1792</v>
      </c>
      <c r="E517" s="12" t="s">
        <v>1793</v>
      </c>
    </row>
    <row r="518" spans="1:5" x14ac:dyDescent="0.25">
      <c r="A518" s="12" t="s">
        <v>28</v>
      </c>
      <c r="B518">
        <v>517</v>
      </c>
      <c r="C518" s="12" t="s">
        <v>531</v>
      </c>
      <c r="D518" s="12" t="s">
        <v>1794</v>
      </c>
      <c r="E518" s="12" t="s">
        <v>1795</v>
      </c>
    </row>
    <row r="519" spans="1:5" x14ac:dyDescent="0.25">
      <c r="A519" s="12" t="s">
        <v>28</v>
      </c>
      <c r="B519">
        <v>518</v>
      </c>
      <c r="C519" s="12" t="s">
        <v>532</v>
      </c>
      <c r="D519" s="12" t="s">
        <v>636</v>
      </c>
      <c r="E519" s="12" t="s">
        <v>605</v>
      </c>
    </row>
    <row r="520" spans="1:5" x14ac:dyDescent="0.25">
      <c r="A520" s="12" t="s">
        <v>28</v>
      </c>
      <c r="B520">
        <v>519</v>
      </c>
      <c r="C520" s="12" t="s">
        <v>533</v>
      </c>
      <c r="D520" s="12" t="s">
        <v>1796</v>
      </c>
      <c r="E520" s="12" t="s">
        <v>605</v>
      </c>
    </row>
    <row r="521" spans="1:5" x14ac:dyDescent="0.25">
      <c r="A521" s="12" t="s">
        <v>28</v>
      </c>
      <c r="B521">
        <v>520</v>
      </c>
      <c r="C521" s="12" t="s">
        <v>534</v>
      </c>
      <c r="D521" s="12" t="s">
        <v>637</v>
      </c>
      <c r="E521" s="12" t="s">
        <v>605</v>
      </c>
    </row>
    <row r="522" spans="1:5" x14ac:dyDescent="0.25">
      <c r="A522" s="12" t="s">
        <v>28</v>
      </c>
      <c r="B522">
        <v>521</v>
      </c>
      <c r="C522" s="12" t="s">
        <v>535</v>
      </c>
      <c r="D522" s="12" t="s">
        <v>33</v>
      </c>
      <c r="E522" s="12" t="s">
        <v>33</v>
      </c>
    </row>
    <row r="523" spans="1:5" x14ac:dyDescent="0.25">
      <c r="A523" s="12" t="s">
        <v>28</v>
      </c>
      <c r="B523">
        <v>522</v>
      </c>
      <c r="C523" s="12" t="s">
        <v>536</v>
      </c>
      <c r="D523" s="12" t="s">
        <v>1797</v>
      </c>
      <c r="E523" s="12" t="s">
        <v>1798</v>
      </c>
    </row>
    <row r="524" spans="1:5" x14ac:dyDescent="0.25">
      <c r="A524" s="12" t="s">
        <v>28</v>
      </c>
      <c r="B524">
        <v>523</v>
      </c>
      <c r="C524" s="12" t="s">
        <v>537</v>
      </c>
      <c r="D524" s="12" t="s">
        <v>1592</v>
      </c>
      <c r="E524" s="12" t="s">
        <v>1799</v>
      </c>
    </row>
    <row r="525" spans="1:5" x14ac:dyDescent="0.25">
      <c r="A525" s="12" t="s">
        <v>28</v>
      </c>
      <c r="B525">
        <v>524</v>
      </c>
      <c r="C525" s="12" t="s">
        <v>538</v>
      </c>
      <c r="D525" s="12" t="s">
        <v>605</v>
      </c>
      <c r="E525" s="12" t="s">
        <v>33</v>
      </c>
    </row>
    <row r="526" spans="1:5" x14ac:dyDescent="0.25">
      <c r="A526" s="12" t="s">
        <v>28</v>
      </c>
      <c r="B526">
        <v>525</v>
      </c>
      <c r="C526" s="12" t="s">
        <v>539</v>
      </c>
      <c r="D526" s="12" t="s">
        <v>605</v>
      </c>
      <c r="E526" s="12" t="s">
        <v>33</v>
      </c>
    </row>
    <row r="527" spans="1:5" x14ac:dyDescent="0.25">
      <c r="A527" s="12" t="s">
        <v>28</v>
      </c>
      <c r="B527">
        <v>526</v>
      </c>
      <c r="C527" s="12" t="s">
        <v>12</v>
      </c>
      <c r="D527" s="12" t="s">
        <v>1800</v>
      </c>
      <c r="E527" s="12" t="s">
        <v>1801</v>
      </c>
    </row>
    <row r="528" spans="1:5" x14ac:dyDescent="0.25">
      <c r="A528" s="12" t="s">
        <v>28</v>
      </c>
      <c r="B528">
        <v>527</v>
      </c>
      <c r="C528" s="12" t="s">
        <v>540</v>
      </c>
      <c r="D528" s="12" t="s">
        <v>1802</v>
      </c>
      <c r="E528" s="12" t="s">
        <v>1803</v>
      </c>
    </row>
    <row r="529" spans="1:5" x14ac:dyDescent="0.25">
      <c r="A529" s="12" t="s">
        <v>28</v>
      </c>
      <c r="B529">
        <v>528</v>
      </c>
      <c r="C529" s="12" t="s">
        <v>541</v>
      </c>
      <c r="D529" s="12" t="s">
        <v>1312</v>
      </c>
      <c r="E529" s="12" t="s">
        <v>1804</v>
      </c>
    </row>
    <row r="530" spans="1:5" x14ac:dyDescent="0.25">
      <c r="A530" s="12" t="s">
        <v>28</v>
      </c>
      <c r="B530">
        <v>529</v>
      </c>
      <c r="C530" s="12" t="s">
        <v>542</v>
      </c>
      <c r="D530" s="12" t="s">
        <v>1805</v>
      </c>
      <c r="E530" s="12" t="s">
        <v>1806</v>
      </c>
    </row>
    <row r="531" spans="1:5" x14ac:dyDescent="0.25">
      <c r="A531" s="12" t="s">
        <v>28</v>
      </c>
      <c r="B531">
        <v>530</v>
      </c>
      <c r="C531" s="12" t="s">
        <v>543</v>
      </c>
      <c r="D531" s="12" t="s">
        <v>1807</v>
      </c>
      <c r="E531" s="12" t="s">
        <v>1091</v>
      </c>
    </row>
    <row r="532" spans="1:5" x14ac:dyDescent="0.25">
      <c r="A532" s="12" t="s">
        <v>28</v>
      </c>
      <c r="B532">
        <v>531</v>
      </c>
      <c r="C532" s="12" t="s">
        <v>544</v>
      </c>
      <c r="D532" s="12" t="s">
        <v>1808</v>
      </c>
      <c r="E532" s="12" t="s">
        <v>605</v>
      </c>
    </row>
    <row r="533" spans="1:5" x14ac:dyDescent="0.25">
      <c r="A533" s="12" t="s">
        <v>28</v>
      </c>
      <c r="B533">
        <v>532</v>
      </c>
      <c r="C533" s="12" t="s">
        <v>545</v>
      </c>
      <c r="D533" s="12" t="s">
        <v>1809</v>
      </c>
      <c r="E533" s="12" t="s">
        <v>661</v>
      </c>
    </row>
    <row r="534" spans="1:5" x14ac:dyDescent="0.25">
      <c r="A534" s="12" t="s">
        <v>28</v>
      </c>
      <c r="B534">
        <v>533</v>
      </c>
      <c r="C534" s="12" t="s">
        <v>546</v>
      </c>
      <c r="D534" s="12" t="s">
        <v>1810</v>
      </c>
      <c r="E534" s="12" t="s">
        <v>1614</v>
      </c>
    </row>
    <row r="535" spans="1:5" x14ac:dyDescent="0.25">
      <c r="A535" s="12" t="s">
        <v>28</v>
      </c>
      <c r="B535">
        <v>534</v>
      </c>
      <c r="C535" s="12" t="s">
        <v>547</v>
      </c>
      <c r="D535" s="12" t="s">
        <v>1404</v>
      </c>
      <c r="E535" s="12" t="s">
        <v>1461</v>
      </c>
    </row>
    <row r="536" spans="1:5" x14ac:dyDescent="0.25">
      <c r="A536" s="12" t="s">
        <v>28</v>
      </c>
      <c r="B536">
        <v>535</v>
      </c>
      <c r="C536" s="12" t="s">
        <v>548</v>
      </c>
      <c r="D536" s="12" t="s">
        <v>1811</v>
      </c>
      <c r="E536" s="12" t="s">
        <v>1177</v>
      </c>
    </row>
    <row r="537" spans="1:5" x14ac:dyDescent="0.25">
      <c r="A537" s="12" t="s">
        <v>28</v>
      </c>
      <c r="B537">
        <v>536</v>
      </c>
      <c r="C537" s="12" t="s">
        <v>549</v>
      </c>
      <c r="D537" s="12" t="s">
        <v>1630</v>
      </c>
      <c r="E537" s="12" t="s">
        <v>1291</v>
      </c>
    </row>
    <row r="538" spans="1:5" x14ac:dyDescent="0.25">
      <c r="A538" s="12" t="s">
        <v>28</v>
      </c>
      <c r="B538">
        <v>537</v>
      </c>
      <c r="C538" s="12" t="s">
        <v>550</v>
      </c>
      <c r="D538" s="12" t="s">
        <v>1812</v>
      </c>
      <c r="E538" s="12" t="s">
        <v>1696</v>
      </c>
    </row>
    <row r="539" spans="1:5" x14ac:dyDescent="0.25">
      <c r="A539" s="12" t="s">
        <v>28</v>
      </c>
      <c r="B539">
        <v>538</v>
      </c>
      <c r="C539" s="12" t="s">
        <v>551</v>
      </c>
      <c r="D539" s="12" t="s">
        <v>1305</v>
      </c>
      <c r="E539" s="12" t="s">
        <v>1264</v>
      </c>
    </row>
    <row r="540" spans="1:5" x14ac:dyDescent="0.25">
      <c r="A540" s="12" t="s">
        <v>28</v>
      </c>
      <c r="B540">
        <v>539</v>
      </c>
      <c r="C540" s="12" t="s">
        <v>552</v>
      </c>
      <c r="D540" s="12" t="s">
        <v>1813</v>
      </c>
      <c r="E540" s="12" t="s">
        <v>605</v>
      </c>
    </row>
    <row r="541" spans="1:5" x14ac:dyDescent="0.25">
      <c r="A541" s="12" t="s">
        <v>28</v>
      </c>
      <c r="B541">
        <v>540</v>
      </c>
      <c r="C541" s="12" t="s">
        <v>553</v>
      </c>
      <c r="D541" s="12" t="s">
        <v>1147</v>
      </c>
      <c r="E541" s="12" t="s">
        <v>1814</v>
      </c>
    </row>
    <row r="542" spans="1:5" x14ac:dyDescent="0.25">
      <c r="A542" s="12" t="s">
        <v>28</v>
      </c>
      <c r="B542">
        <v>541</v>
      </c>
      <c r="C542" s="12" t="s">
        <v>554</v>
      </c>
      <c r="D542" s="12" t="s">
        <v>624</v>
      </c>
      <c r="E542" s="12" t="s">
        <v>1815</v>
      </c>
    </row>
    <row r="543" spans="1:5" x14ac:dyDescent="0.25">
      <c r="A543" s="12" t="s">
        <v>28</v>
      </c>
      <c r="B543">
        <v>542</v>
      </c>
      <c r="C543" s="12" t="s">
        <v>555</v>
      </c>
      <c r="D543" s="12" t="s">
        <v>1816</v>
      </c>
      <c r="E543" s="12" t="s">
        <v>1127</v>
      </c>
    </row>
    <row r="544" spans="1:5" x14ac:dyDescent="0.25">
      <c r="A544" s="12" t="s">
        <v>28</v>
      </c>
      <c r="B544">
        <v>543</v>
      </c>
      <c r="C544" s="12" t="s">
        <v>556</v>
      </c>
      <c r="D544" s="12" t="s">
        <v>1817</v>
      </c>
      <c r="E544" s="12" t="s">
        <v>648</v>
      </c>
    </row>
    <row r="545" spans="1:5" x14ac:dyDescent="0.25">
      <c r="A545" s="12" t="s">
        <v>28</v>
      </c>
      <c r="B545">
        <v>544</v>
      </c>
      <c r="C545" s="12" t="s">
        <v>557</v>
      </c>
      <c r="D545" s="12" t="s">
        <v>33</v>
      </c>
      <c r="E545" s="12" t="s">
        <v>33</v>
      </c>
    </row>
    <row r="546" spans="1:5" x14ac:dyDescent="0.25">
      <c r="A546" s="12" t="s">
        <v>28</v>
      </c>
      <c r="B546">
        <v>545</v>
      </c>
      <c r="C546" s="12" t="s">
        <v>558</v>
      </c>
      <c r="D546" s="12" t="s">
        <v>1818</v>
      </c>
      <c r="E546" s="12" t="s">
        <v>1394</v>
      </c>
    </row>
    <row r="547" spans="1:5" x14ac:dyDescent="0.25">
      <c r="A547" s="12" t="s">
        <v>28</v>
      </c>
      <c r="B547">
        <v>546</v>
      </c>
      <c r="C547" s="12" t="s">
        <v>559</v>
      </c>
      <c r="D547" s="12" t="s">
        <v>1819</v>
      </c>
      <c r="E547" s="12" t="s">
        <v>1820</v>
      </c>
    </row>
    <row r="548" spans="1:5" x14ac:dyDescent="0.25">
      <c r="A548" s="12" t="s">
        <v>28</v>
      </c>
      <c r="B548">
        <v>547</v>
      </c>
      <c r="C548" s="12" t="s">
        <v>560</v>
      </c>
      <c r="D548" s="12" t="s">
        <v>33</v>
      </c>
      <c r="E548" s="12" t="s">
        <v>33</v>
      </c>
    </row>
    <row r="549" spans="1:5" x14ac:dyDescent="0.25">
      <c r="A549" s="12" t="s">
        <v>28</v>
      </c>
      <c r="B549">
        <v>548</v>
      </c>
      <c r="C549" s="12" t="s">
        <v>561</v>
      </c>
      <c r="D549" s="12" t="s">
        <v>33</v>
      </c>
      <c r="E549" s="12" t="s">
        <v>33</v>
      </c>
    </row>
    <row r="550" spans="1:5" x14ac:dyDescent="0.25">
      <c r="A550" s="12" t="s">
        <v>28</v>
      </c>
      <c r="B550">
        <v>549</v>
      </c>
      <c r="C550" s="12" t="s">
        <v>562</v>
      </c>
      <c r="D550" s="12" t="s">
        <v>33</v>
      </c>
      <c r="E550" s="12" t="s">
        <v>33</v>
      </c>
    </row>
    <row r="551" spans="1:5" x14ac:dyDescent="0.25">
      <c r="A551" s="12" t="s">
        <v>28</v>
      </c>
      <c r="B551">
        <v>550</v>
      </c>
      <c r="C551" s="12" t="s">
        <v>563</v>
      </c>
      <c r="D551" s="12" t="s">
        <v>1504</v>
      </c>
      <c r="E551" s="12" t="s">
        <v>669</v>
      </c>
    </row>
    <row r="552" spans="1:5" x14ac:dyDescent="0.25">
      <c r="A552" s="12" t="s">
        <v>28</v>
      </c>
      <c r="B552">
        <v>551</v>
      </c>
      <c r="C552" s="12" t="s">
        <v>564</v>
      </c>
      <c r="D552" s="12" t="s">
        <v>605</v>
      </c>
      <c r="E552" s="12" t="s">
        <v>641</v>
      </c>
    </row>
    <row r="553" spans="1:5" x14ac:dyDescent="0.25">
      <c r="A553" s="12" t="s">
        <v>28</v>
      </c>
      <c r="B553">
        <v>552</v>
      </c>
      <c r="C553" s="12" t="s">
        <v>565</v>
      </c>
      <c r="D553" s="12" t="s">
        <v>1821</v>
      </c>
      <c r="E553" s="12" t="s">
        <v>605</v>
      </c>
    </row>
    <row r="554" spans="1:5" x14ac:dyDescent="0.25">
      <c r="A554" s="12" t="s">
        <v>28</v>
      </c>
      <c r="B554">
        <v>553</v>
      </c>
      <c r="C554" s="12" t="s">
        <v>566</v>
      </c>
      <c r="D554" s="12" t="s">
        <v>1822</v>
      </c>
      <c r="E554" s="12" t="s">
        <v>1644</v>
      </c>
    </row>
    <row r="555" spans="1:5" x14ac:dyDescent="0.25">
      <c r="A555" s="12" t="s">
        <v>28</v>
      </c>
      <c r="B555">
        <v>554</v>
      </c>
      <c r="C555" s="12" t="s">
        <v>567</v>
      </c>
      <c r="D555" s="12" t="s">
        <v>33</v>
      </c>
      <c r="E555" s="12" t="s">
        <v>33</v>
      </c>
    </row>
    <row r="556" spans="1:5" x14ac:dyDescent="0.25">
      <c r="A556" s="12" t="s">
        <v>28</v>
      </c>
      <c r="B556">
        <v>555</v>
      </c>
      <c r="C556" s="12" t="s">
        <v>568</v>
      </c>
      <c r="D556" s="12" t="s">
        <v>33</v>
      </c>
      <c r="E556" s="12" t="s">
        <v>33</v>
      </c>
    </row>
    <row r="557" spans="1:5" x14ac:dyDescent="0.25">
      <c r="A557" s="12" t="s">
        <v>28</v>
      </c>
      <c r="B557">
        <v>556</v>
      </c>
      <c r="C557" s="12" t="s">
        <v>569</v>
      </c>
      <c r="D557" s="12" t="s">
        <v>1823</v>
      </c>
      <c r="E557" s="12" t="s">
        <v>1824</v>
      </c>
    </row>
    <row r="558" spans="1:5" x14ac:dyDescent="0.25">
      <c r="A558" s="12" t="s">
        <v>28</v>
      </c>
      <c r="B558">
        <v>557</v>
      </c>
      <c r="C558" s="12" t="s">
        <v>570</v>
      </c>
      <c r="D558" s="12" t="s">
        <v>1275</v>
      </c>
      <c r="E558" s="12" t="s">
        <v>1825</v>
      </c>
    </row>
    <row r="559" spans="1:5" x14ac:dyDescent="0.25">
      <c r="A559" s="12" t="s">
        <v>28</v>
      </c>
      <c r="B559">
        <v>558</v>
      </c>
      <c r="C559" s="12" t="s">
        <v>571</v>
      </c>
      <c r="D559" s="12" t="s">
        <v>1249</v>
      </c>
      <c r="E559" s="12" t="s">
        <v>1826</v>
      </c>
    </row>
    <row r="560" spans="1:5" x14ac:dyDescent="0.25">
      <c r="A560" s="12" t="s">
        <v>28</v>
      </c>
      <c r="B560">
        <v>559</v>
      </c>
      <c r="C560" s="12" t="s">
        <v>572</v>
      </c>
      <c r="D560" s="12" t="s">
        <v>1827</v>
      </c>
      <c r="E560" s="12" t="s">
        <v>1828</v>
      </c>
    </row>
    <row r="561" spans="1:5" x14ac:dyDescent="0.25">
      <c r="A561" s="12" t="s">
        <v>28</v>
      </c>
      <c r="B561">
        <v>560</v>
      </c>
      <c r="C561" s="12" t="s">
        <v>13</v>
      </c>
      <c r="D561" s="12" t="s">
        <v>1829</v>
      </c>
      <c r="E561" s="12" t="s">
        <v>642</v>
      </c>
    </row>
    <row r="562" spans="1:5" x14ac:dyDescent="0.25">
      <c r="A562" s="12" t="s">
        <v>28</v>
      </c>
      <c r="B562">
        <v>561</v>
      </c>
      <c r="C562" s="12" t="s">
        <v>573</v>
      </c>
      <c r="D562" s="12" t="s">
        <v>1830</v>
      </c>
      <c r="E562" s="12" t="s">
        <v>644</v>
      </c>
    </row>
    <row r="563" spans="1:5" x14ac:dyDescent="0.25">
      <c r="A563" s="12" t="s">
        <v>28</v>
      </c>
      <c r="B563">
        <v>562</v>
      </c>
      <c r="C563" s="12" t="s">
        <v>574</v>
      </c>
      <c r="D563" s="12" t="s">
        <v>1234</v>
      </c>
      <c r="E563" s="12" t="s">
        <v>1831</v>
      </c>
    </row>
    <row r="564" spans="1:5" x14ac:dyDescent="0.25">
      <c r="A564" s="12" t="s">
        <v>28</v>
      </c>
      <c r="B564">
        <v>563</v>
      </c>
      <c r="C564" s="12" t="s">
        <v>575</v>
      </c>
      <c r="D564" s="12" t="s">
        <v>1486</v>
      </c>
      <c r="E564" s="12" t="s">
        <v>605</v>
      </c>
    </row>
    <row r="565" spans="1:5" x14ac:dyDescent="0.25">
      <c r="A565" s="12" t="s">
        <v>28</v>
      </c>
      <c r="B565">
        <v>564</v>
      </c>
      <c r="C565" s="12" t="s">
        <v>576</v>
      </c>
      <c r="D565" s="12" t="s">
        <v>1832</v>
      </c>
      <c r="E565" s="12" t="s">
        <v>1206</v>
      </c>
    </row>
    <row r="566" spans="1:5" x14ac:dyDescent="0.25">
      <c r="A566" s="12" t="s">
        <v>28</v>
      </c>
      <c r="B566">
        <v>565</v>
      </c>
      <c r="C566" s="12" t="s">
        <v>577</v>
      </c>
      <c r="D566" s="12" t="s">
        <v>1833</v>
      </c>
      <c r="E566" s="12" t="s">
        <v>1834</v>
      </c>
    </row>
    <row r="567" spans="1:5" x14ac:dyDescent="0.25">
      <c r="A567" s="12" t="s">
        <v>28</v>
      </c>
      <c r="B567">
        <v>566</v>
      </c>
      <c r="C567" s="12" t="s">
        <v>578</v>
      </c>
      <c r="D567" s="12" t="s">
        <v>1835</v>
      </c>
      <c r="E567" s="12" t="s">
        <v>1272</v>
      </c>
    </row>
    <row r="568" spans="1:5" x14ac:dyDescent="0.25">
      <c r="A568" s="12" t="s">
        <v>28</v>
      </c>
      <c r="B568">
        <v>567</v>
      </c>
      <c r="C568" s="12" t="s">
        <v>579</v>
      </c>
      <c r="D568" s="12" t="s">
        <v>1836</v>
      </c>
      <c r="E568" s="12" t="s">
        <v>1140</v>
      </c>
    </row>
    <row r="569" spans="1:5" x14ac:dyDescent="0.25">
      <c r="A569" s="12" t="s">
        <v>28</v>
      </c>
      <c r="B569">
        <v>568</v>
      </c>
      <c r="C569" s="12" t="s">
        <v>580</v>
      </c>
      <c r="D569" s="12" t="s">
        <v>1837</v>
      </c>
      <c r="E569" s="12" t="s">
        <v>605</v>
      </c>
    </row>
    <row r="570" spans="1:5" x14ac:dyDescent="0.25">
      <c r="A570" s="12" t="s">
        <v>28</v>
      </c>
      <c r="B570">
        <v>569</v>
      </c>
      <c r="C570" s="12" t="s">
        <v>581</v>
      </c>
      <c r="D570" s="12" t="s">
        <v>1838</v>
      </c>
      <c r="E570" s="12" t="s">
        <v>1125</v>
      </c>
    </row>
    <row r="571" spans="1:5" x14ac:dyDescent="0.25">
      <c r="A571" s="12" t="s">
        <v>28</v>
      </c>
      <c r="B571">
        <v>570</v>
      </c>
      <c r="C571" s="12" t="s">
        <v>582</v>
      </c>
      <c r="D571" s="12" t="s">
        <v>1839</v>
      </c>
      <c r="E571" s="12" t="s">
        <v>1676</v>
      </c>
    </row>
    <row r="572" spans="1:5" x14ac:dyDescent="0.25">
      <c r="A572" s="12" t="s">
        <v>28</v>
      </c>
      <c r="B572">
        <v>571</v>
      </c>
      <c r="C572" s="12" t="s">
        <v>583</v>
      </c>
      <c r="D572" s="12" t="s">
        <v>1840</v>
      </c>
      <c r="E572" s="12" t="s">
        <v>1841</v>
      </c>
    </row>
    <row r="573" spans="1:5" x14ac:dyDescent="0.25">
      <c r="A573" s="12" t="s">
        <v>28</v>
      </c>
      <c r="B573">
        <v>572</v>
      </c>
      <c r="C573" s="12" t="s">
        <v>584</v>
      </c>
      <c r="D573" s="12" t="s">
        <v>1842</v>
      </c>
      <c r="E573" s="12" t="s">
        <v>605</v>
      </c>
    </row>
    <row r="574" spans="1:5" x14ac:dyDescent="0.25">
      <c r="A574" s="12" t="s">
        <v>28</v>
      </c>
      <c r="B574">
        <v>573</v>
      </c>
      <c r="C574" s="12" t="s">
        <v>1</v>
      </c>
      <c r="D574" s="12" t="s">
        <v>1843</v>
      </c>
      <c r="E574" s="12" t="s">
        <v>1143</v>
      </c>
    </row>
    <row r="575" spans="1:5" x14ac:dyDescent="0.25">
      <c r="A575" s="12" t="s">
        <v>28</v>
      </c>
      <c r="B575">
        <v>574</v>
      </c>
      <c r="C575" s="12" t="s">
        <v>585</v>
      </c>
      <c r="D575" s="12" t="s">
        <v>1844</v>
      </c>
      <c r="E575" s="12" t="s">
        <v>1267</v>
      </c>
    </row>
    <row r="576" spans="1:5" x14ac:dyDescent="0.25">
      <c r="A576" s="12" t="s">
        <v>28</v>
      </c>
      <c r="B576">
        <v>575</v>
      </c>
      <c r="C576" s="12" t="s">
        <v>586</v>
      </c>
      <c r="D576" s="12" t="s">
        <v>1845</v>
      </c>
      <c r="E576" s="12" t="s">
        <v>1846</v>
      </c>
    </row>
    <row r="577" spans="1:5" x14ac:dyDescent="0.25">
      <c r="A577" s="12" t="s">
        <v>28</v>
      </c>
      <c r="B577">
        <v>576</v>
      </c>
      <c r="C577" s="12" t="s">
        <v>587</v>
      </c>
      <c r="D577" s="12" t="s">
        <v>719</v>
      </c>
      <c r="E577" s="12" t="s">
        <v>1247</v>
      </c>
    </row>
    <row r="578" spans="1:5" x14ac:dyDescent="0.25">
      <c r="A578" s="12" t="s">
        <v>28</v>
      </c>
      <c r="B578">
        <v>577</v>
      </c>
      <c r="C578" s="12" t="s">
        <v>588</v>
      </c>
      <c r="D578" s="12" t="s">
        <v>1847</v>
      </c>
      <c r="E578" s="12" t="s">
        <v>1207</v>
      </c>
    </row>
    <row r="579" spans="1:5" x14ac:dyDescent="0.25">
      <c r="A579" s="12" t="s">
        <v>28</v>
      </c>
      <c r="B579">
        <v>578</v>
      </c>
      <c r="C579" s="12" t="s">
        <v>589</v>
      </c>
      <c r="D579" s="12" t="s">
        <v>1197</v>
      </c>
      <c r="E579" s="12" t="s">
        <v>1135</v>
      </c>
    </row>
    <row r="580" spans="1:5" x14ac:dyDescent="0.25">
      <c r="A580" s="12" t="s">
        <v>28</v>
      </c>
      <c r="B580">
        <v>579</v>
      </c>
      <c r="C580" s="12" t="s">
        <v>590</v>
      </c>
      <c r="D580" s="12" t="s">
        <v>1848</v>
      </c>
      <c r="E580" s="12" t="s">
        <v>1126</v>
      </c>
    </row>
    <row r="581" spans="1:5" x14ac:dyDescent="0.25">
      <c r="A581" s="12" t="s">
        <v>28</v>
      </c>
      <c r="B581">
        <v>580</v>
      </c>
      <c r="C581" s="12" t="s">
        <v>591</v>
      </c>
      <c r="D581" s="12" t="s">
        <v>33</v>
      </c>
      <c r="E581" s="12" t="s">
        <v>33</v>
      </c>
    </row>
    <row r="582" spans="1:5" x14ac:dyDescent="0.25">
      <c r="A582" s="12" t="s">
        <v>28</v>
      </c>
      <c r="B582">
        <v>581</v>
      </c>
      <c r="C582" s="12" t="s">
        <v>20</v>
      </c>
      <c r="D582" s="12" t="s">
        <v>1849</v>
      </c>
      <c r="E582" s="12" t="s">
        <v>1614</v>
      </c>
    </row>
    <row r="583" spans="1:5" x14ac:dyDescent="0.25">
      <c r="A583" s="12" t="s">
        <v>28</v>
      </c>
      <c r="B583">
        <v>582</v>
      </c>
      <c r="C583" s="12" t="s">
        <v>592</v>
      </c>
      <c r="D583" s="12" t="s">
        <v>605</v>
      </c>
      <c r="E583" s="12" t="s">
        <v>641</v>
      </c>
    </row>
    <row r="584" spans="1:5" x14ac:dyDescent="0.25">
      <c r="A584" s="12" t="s">
        <v>28</v>
      </c>
      <c r="B584">
        <v>583</v>
      </c>
      <c r="C584" s="12" t="s">
        <v>593</v>
      </c>
      <c r="D584" s="12" t="s">
        <v>605</v>
      </c>
      <c r="E584" s="12" t="s">
        <v>33</v>
      </c>
    </row>
    <row r="585" spans="1:5" x14ac:dyDescent="0.25">
      <c r="A585" s="12" t="s">
        <v>28</v>
      </c>
      <c r="B585">
        <v>584</v>
      </c>
      <c r="C585" s="12" t="s">
        <v>594</v>
      </c>
      <c r="D585" s="12" t="s">
        <v>1850</v>
      </c>
      <c r="E585" s="12" t="s">
        <v>1826</v>
      </c>
    </row>
    <row r="586" spans="1:5" x14ac:dyDescent="0.25">
      <c r="A586" s="12" t="s">
        <v>28</v>
      </c>
      <c r="B586">
        <v>585</v>
      </c>
      <c r="C586" s="12" t="s">
        <v>595</v>
      </c>
      <c r="D586" s="12" t="s">
        <v>1851</v>
      </c>
      <c r="E586" s="12" t="s">
        <v>1852</v>
      </c>
    </row>
    <row r="587" spans="1:5" x14ac:dyDescent="0.25">
      <c r="A587" s="12" t="s">
        <v>28</v>
      </c>
      <c r="B587">
        <v>586</v>
      </c>
      <c r="C587" s="12" t="s">
        <v>10</v>
      </c>
      <c r="D587" s="12" t="s">
        <v>1853</v>
      </c>
      <c r="E587" s="12" t="s">
        <v>1854</v>
      </c>
    </row>
    <row r="588" spans="1:5" x14ac:dyDescent="0.25">
      <c r="A588" s="12" t="s">
        <v>28</v>
      </c>
      <c r="B588">
        <v>587</v>
      </c>
      <c r="C588" s="12" t="s">
        <v>596</v>
      </c>
      <c r="D588" s="12" t="s">
        <v>1162</v>
      </c>
      <c r="E588" s="12" t="s">
        <v>1855</v>
      </c>
    </row>
    <row r="589" spans="1:5" x14ac:dyDescent="0.25">
      <c r="A589" s="12" t="s">
        <v>28</v>
      </c>
      <c r="B589">
        <v>588</v>
      </c>
      <c r="C589" s="12" t="s">
        <v>597</v>
      </c>
      <c r="D589" s="12" t="s">
        <v>1856</v>
      </c>
      <c r="E589" s="12" t="s">
        <v>662</v>
      </c>
    </row>
    <row r="590" spans="1:5" x14ac:dyDescent="0.25">
      <c r="A590" s="12" t="s">
        <v>28</v>
      </c>
      <c r="B590">
        <v>589</v>
      </c>
      <c r="C590" s="12" t="s">
        <v>598</v>
      </c>
      <c r="D590" s="12" t="s">
        <v>1857</v>
      </c>
      <c r="E590" s="12" t="s">
        <v>671</v>
      </c>
    </row>
    <row r="591" spans="1:5" x14ac:dyDescent="0.25">
      <c r="A591" s="12" t="s">
        <v>28</v>
      </c>
      <c r="B591">
        <v>590</v>
      </c>
      <c r="C591" s="12" t="s">
        <v>599</v>
      </c>
      <c r="D591" s="12" t="s">
        <v>1858</v>
      </c>
      <c r="E591" s="12" t="s">
        <v>647</v>
      </c>
    </row>
    <row r="592" spans="1:5" x14ac:dyDescent="0.25">
      <c r="A592" s="12" t="s">
        <v>28</v>
      </c>
      <c r="B592">
        <v>591</v>
      </c>
      <c r="C592" s="12" t="s">
        <v>600</v>
      </c>
      <c r="D592" s="12" t="s">
        <v>1486</v>
      </c>
      <c r="E592" s="12" t="s">
        <v>605</v>
      </c>
    </row>
    <row r="593" spans="1:5" x14ac:dyDescent="0.25">
      <c r="A593" s="12" t="s">
        <v>28</v>
      </c>
      <c r="B593">
        <v>592</v>
      </c>
      <c r="C593" s="12" t="s">
        <v>601</v>
      </c>
      <c r="D593" s="12" t="s">
        <v>1859</v>
      </c>
      <c r="E593" s="12" t="s">
        <v>1860</v>
      </c>
    </row>
    <row r="594" spans="1:5" x14ac:dyDescent="0.25">
      <c r="A594" s="12" t="s">
        <v>28</v>
      </c>
      <c r="B594">
        <v>593</v>
      </c>
      <c r="C594" s="12" t="s">
        <v>602</v>
      </c>
      <c r="D594" s="12" t="s">
        <v>33</v>
      </c>
      <c r="E594" s="12" t="s">
        <v>33</v>
      </c>
    </row>
    <row r="595" spans="1:5" x14ac:dyDescent="0.25">
      <c r="A595" s="12" t="s">
        <v>28</v>
      </c>
      <c r="B595">
        <v>594</v>
      </c>
      <c r="C595" s="12" t="s">
        <v>14</v>
      </c>
      <c r="D595" s="12" t="s">
        <v>1861</v>
      </c>
      <c r="E595" s="12" t="s">
        <v>1254</v>
      </c>
    </row>
    <row r="596" spans="1:5" x14ac:dyDescent="0.25">
      <c r="A596" s="12" t="s">
        <v>28</v>
      </c>
      <c r="B596">
        <v>595</v>
      </c>
      <c r="C596" s="12"/>
      <c r="D596" s="12" t="s">
        <v>33</v>
      </c>
      <c r="E596" s="12" t="s">
        <v>33</v>
      </c>
    </row>
    <row r="597" spans="1:5" x14ac:dyDescent="0.25">
      <c r="A597" s="12" t="s">
        <v>28</v>
      </c>
      <c r="B597">
        <v>596</v>
      </c>
      <c r="C597" s="12" t="s">
        <v>721</v>
      </c>
      <c r="D597" s="12" t="s">
        <v>1862</v>
      </c>
      <c r="E597" s="12" t="s">
        <v>678</v>
      </c>
    </row>
    <row r="598" spans="1:5" x14ac:dyDescent="0.25">
      <c r="A598" s="12" t="s">
        <v>28</v>
      </c>
      <c r="B598">
        <v>597</v>
      </c>
      <c r="C598" s="12" t="s">
        <v>722</v>
      </c>
      <c r="D598" s="12" t="s">
        <v>1863</v>
      </c>
      <c r="E598" s="12" t="s">
        <v>605</v>
      </c>
    </row>
    <row r="599" spans="1:5" x14ac:dyDescent="0.25">
      <c r="A599" s="12" t="s">
        <v>28</v>
      </c>
      <c r="B599">
        <v>598</v>
      </c>
      <c r="C599" s="12" t="s">
        <v>723</v>
      </c>
      <c r="D599" s="12" t="s">
        <v>1864</v>
      </c>
      <c r="E599" s="12" t="s">
        <v>1865</v>
      </c>
    </row>
    <row r="600" spans="1:5" x14ac:dyDescent="0.25">
      <c r="A600" s="12" t="s">
        <v>28</v>
      </c>
      <c r="B600">
        <v>599</v>
      </c>
      <c r="C600" s="12" t="s">
        <v>724</v>
      </c>
      <c r="D600" s="12" t="s">
        <v>605</v>
      </c>
      <c r="E600" s="12" t="s">
        <v>641</v>
      </c>
    </row>
    <row r="601" spans="1:5" x14ac:dyDescent="0.25">
      <c r="A601" s="12" t="s">
        <v>28</v>
      </c>
      <c r="B601">
        <v>600</v>
      </c>
      <c r="C601" s="12" t="s">
        <v>725</v>
      </c>
      <c r="D601" s="12" t="s">
        <v>1866</v>
      </c>
      <c r="E601" s="12" t="s">
        <v>1119</v>
      </c>
    </row>
    <row r="602" spans="1:5" x14ac:dyDescent="0.25">
      <c r="A602" s="12" t="s">
        <v>28</v>
      </c>
      <c r="B602">
        <v>601</v>
      </c>
      <c r="C602" s="12" t="s">
        <v>726</v>
      </c>
      <c r="D602" s="12" t="s">
        <v>1867</v>
      </c>
      <c r="E602" s="12" t="s">
        <v>1425</v>
      </c>
    </row>
    <row r="603" spans="1:5" x14ac:dyDescent="0.25">
      <c r="A603" s="12" t="s">
        <v>28</v>
      </c>
      <c r="B603">
        <v>602</v>
      </c>
      <c r="C603" s="12" t="s">
        <v>727</v>
      </c>
      <c r="D603" s="12" t="s">
        <v>1868</v>
      </c>
      <c r="E603" s="12" t="s">
        <v>1150</v>
      </c>
    </row>
    <row r="604" spans="1:5" x14ac:dyDescent="0.25">
      <c r="A604" s="12" t="s">
        <v>28</v>
      </c>
      <c r="B604">
        <v>603</v>
      </c>
      <c r="C604" s="12" t="s">
        <v>728</v>
      </c>
      <c r="D604" s="12" t="s">
        <v>1869</v>
      </c>
      <c r="E604" s="12" t="s">
        <v>1870</v>
      </c>
    </row>
    <row r="605" spans="1:5" x14ac:dyDescent="0.25">
      <c r="A605" s="12" t="s">
        <v>28</v>
      </c>
      <c r="B605">
        <v>604</v>
      </c>
      <c r="C605" s="12" t="s">
        <v>729</v>
      </c>
      <c r="D605" s="12" t="s">
        <v>33</v>
      </c>
      <c r="E605" s="12" t="s">
        <v>33</v>
      </c>
    </row>
    <row r="606" spans="1:5" x14ac:dyDescent="0.25">
      <c r="A606" s="12" t="s">
        <v>28</v>
      </c>
      <c r="B606">
        <v>605</v>
      </c>
      <c r="C606" s="12" t="s">
        <v>730</v>
      </c>
      <c r="D606" s="12" t="s">
        <v>33</v>
      </c>
      <c r="E606" s="12" t="s">
        <v>33</v>
      </c>
    </row>
    <row r="607" spans="1:5" x14ac:dyDescent="0.25">
      <c r="A607" s="12" t="s">
        <v>28</v>
      </c>
      <c r="B607">
        <v>606</v>
      </c>
      <c r="C607" s="12" t="s">
        <v>731</v>
      </c>
      <c r="D607" s="12" t="s">
        <v>1871</v>
      </c>
      <c r="E607" s="12" t="s">
        <v>1315</v>
      </c>
    </row>
    <row r="608" spans="1:5" x14ac:dyDescent="0.25">
      <c r="A608" s="12" t="s">
        <v>28</v>
      </c>
      <c r="B608">
        <v>607</v>
      </c>
      <c r="C608" s="12" t="s">
        <v>732</v>
      </c>
      <c r="D608" s="12" t="s">
        <v>1872</v>
      </c>
      <c r="E608" s="12" t="s">
        <v>698</v>
      </c>
    </row>
    <row r="609" spans="1:5" x14ac:dyDescent="0.25">
      <c r="A609" s="12" t="s">
        <v>28</v>
      </c>
      <c r="B609">
        <v>608</v>
      </c>
      <c r="C609" s="12" t="s">
        <v>733</v>
      </c>
      <c r="D609" s="12" t="s">
        <v>605</v>
      </c>
      <c r="E609" s="12" t="s">
        <v>33</v>
      </c>
    </row>
    <row r="610" spans="1:5" x14ac:dyDescent="0.25">
      <c r="A610" s="12" t="s">
        <v>28</v>
      </c>
      <c r="B610">
        <v>609</v>
      </c>
      <c r="C610" s="12" t="s">
        <v>734</v>
      </c>
      <c r="D610" s="12" t="s">
        <v>1873</v>
      </c>
      <c r="E610" s="12" t="s">
        <v>762</v>
      </c>
    </row>
    <row r="611" spans="1:5" x14ac:dyDescent="0.25">
      <c r="A611" s="12" t="s">
        <v>28</v>
      </c>
      <c r="B611">
        <v>610</v>
      </c>
      <c r="C611" s="12" t="s">
        <v>735</v>
      </c>
      <c r="D611" s="12" t="s">
        <v>1874</v>
      </c>
      <c r="E611" s="12" t="s">
        <v>653</v>
      </c>
    </row>
    <row r="612" spans="1:5" x14ac:dyDescent="0.25">
      <c r="A612" s="12" t="s">
        <v>28</v>
      </c>
      <c r="B612">
        <v>611</v>
      </c>
      <c r="C612" s="12" t="s">
        <v>736</v>
      </c>
      <c r="D612" s="12" t="s">
        <v>1875</v>
      </c>
      <c r="E612" s="12" t="s">
        <v>652</v>
      </c>
    </row>
    <row r="613" spans="1:5" x14ac:dyDescent="0.25">
      <c r="A613" s="12" t="s">
        <v>28</v>
      </c>
      <c r="B613">
        <v>612</v>
      </c>
      <c r="C613" s="12" t="s">
        <v>737</v>
      </c>
      <c r="D613" s="12" t="s">
        <v>1876</v>
      </c>
      <c r="E613" s="12" t="s">
        <v>605</v>
      </c>
    </row>
    <row r="614" spans="1:5" x14ac:dyDescent="0.25">
      <c r="A614" s="12" t="s">
        <v>28</v>
      </c>
      <c r="B614">
        <v>613</v>
      </c>
      <c r="C614" s="12" t="s">
        <v>738</v>
      </c>
      <c r="D614" s="12" t="s">
        <v>1102</v>
      </c>
      <c r="E614" s="12" t="s">
        <v>605</v>
      </c>
    </row>
    <row r="615" spans="1:5" x14ac:dyDescent="0.25">
      <c r="A615" s="12" t="s">
        <v>28</v>
      </c>
      <c r="B615">
        <v>614</v>
      </c>
      <c r="C615" s="12" t="s">
        <v>739</v>
      </c>
      <c r="D615" s="12" t="s">
        <v>1337</v>
      </c>
      <c r="E615" s="12" t="s">
        <v>1508</v>
      </c>
    </row>
    <row r="616" spans="1:5" x14ac:dyDescent="0.25">
      <c r="A616" s="12" t="s">
        <v>28</v>
      </c>
      <c r="B616">
        <v>615</v>
      </c>
      <c r="C616" s="12" t="s">
        <v>740</v>
      </c>
      <c r="D616" s="12" t="s">
        <v>1877</v>
      </c>
      <c r="E616" s="12" t="s">
        <v>1143</v>
      </c>
    </row>
    <row r="617" spans="1:5" x14ac:dyDescent="0.25">
      <c r="A617" s="12" t="s">
        <v>28</v>
      </c>
      <c r="B617">
        <v>616</v>
      </c>
      <c r="C617" s="12" t="s">
        <v>741</v>
      </c>
      <c r="D617" s="12" t="s">
        <v>742</v>
      </c>
      <c r="E617" s="12" t="s">
        <v>605</v>
      </c>
    </row>
    <row r="618" spans="1:5" x14ac:dyDescent="0.25">
      <c r="A618" s="12" t="s">
        <v>28</v>
      </c>
      <c r="B618">
        <v>617</v>
      </c>
      <c r="C618" s="12" t="s">
        <v>743</v>
      </c>
      <c r="D618" s="12" t="s">
        <v>1624</v>
      </c>
      <c r="E618" s="12" t="s">
        <v>1214</v>
      </c>
    </row>
    <row r="619" spans="1:5" x14ac:dyDescent="0.25">
      <c r="A619" s="12" t="s">
        <v>28</v>
      </c>
      <c r="B619">
        <v>618</v>
      </c>
      <c r="C619" s="12" t="s">
        <v>744</v>
      </c>
      <c r="D619" s="12" t="s">
        <v>33</v>
      </c>
      <c r="E619" s="12" t="s">
        <v>33</v>
      </c>
    </row>
    <row r="620" spans="1:5" x14ac:dyDescent="0.25">
      <c r="A620" s="12" t="s">
        <v>28</v>
      </c>
      <c r="B620">
        <v>619</v>
      </c>
      <c r="C620" s="12" t="s">
        <v>745</v>
      </c>
      <c r="D620" s="12" t="s">
        <v>1878</v>
      </c>
      <c r="E620" s="12" t="s">
        <v>640</v>
      </c>
    </row>
    <row r="621" spans="1:5" x14ac:dyDescent="0.25">
      <c r="A621" s="12" t="s">
        <v>28</v>
      </c>
      <c r="B621">
        <v>620</v>
      </c>
      <c r="C621" s="12" t="s">
        <v>746</v>
      </c>
      <c r="D621" s="12" t="s">
        <v>1879</v>
      </c>
      <c r="E621" s="12" t="s">
        <v>605</v>
      </c>
    </row>
    <row r="622" spans="1:5" x14ac:dyDescent="0.25">
      <c r="A622" s="12" t="s">
        <v>28</v>
      </c>
      <c r="B622">
        <v>621</v>
      </c>
      <c r="C622" s="12" t="s">
        <v>747</v>
      </c>
      <c r="D622" s="12" t="s">
        <v>1880</v>
      </c>
      <c r="E622" s="12" t="s">
        <v>605</v>
      </c>
    </row>
    <row r="623" spans="1:5" x14ac:dyDescent="0.25">
      <c r="A623" s="12" t="s">
        <v>28</v>
      </c>
      <c r="B623">
        <v>622</v>
      </c>
      <c r="C623" s="12" t="s">
        <v>748</v>
      </c>
      <c r="D623" s="12" t="s">
        <v>1600</v>
      </c>
      <c r="E623" s="12" t="s">
        <v>1779</v>
      </c>
    </row>
    <row r="624" spans="1:5" x14ac:dyDescent="0.25">
      <c r="A624" s="12" t="s">
        <v>28</v>
      </c>
      <c r="B624">
        <v>623</v>
      </c>
      <c r="C624" s="12" t="s">
        <v>749</v>
      </c>
      <c r="D624" s="12" t="s">
        <v>1881</v>
      </c>
      <c r="E624" s="12" t="s">
        <v>649</v>
      </c>
    </row>
    <row r="625" spans="1:5" x14ac:dyDescent="0.25">
      <c r="A625" s="12" t="s">
        <v>28</v>
      </c>
      <c r="B625">
        <v>624</v>
      </c>
      <c r="C625" s="12" t="s">
        <v>750</v>
      </c>
      <c r="D625" s="12" t="s">
        <v>1049</v>
      </c>
      <c r="E625" s="12" t="s">
        <v>605</v>
      </c>
    </row>
    <row r="626" spans="1:5" x14ac:dyDescent="0.25">
      <c r="A626" s="12" t="s">
        <v>28</v>
      </c>
      <c r="B626">
        <v>625</v>
      </c>
      <c r="C626" s="12" t="s">
        <v>751</v>
      </c>
      <c r="D626" s="12" t="s">
        <v>1882</v>
      </c>
      <c r="E626" s="12" t="s">
        <v>1324</v>
      </c>
    </row>
    <row r="627" spans="1:5" x14ac:dyDescent="0.25">
      <c r="A627" s="12" t="s">
        <v>28</v>
      </c>
      <c r="B627">
        <v>626</v>
      </c>
      <c r="C627" s="12" t="s">
        <v>752</v>
      </c>
      <c r="D627" s="12" t="s">
        <v>1883</v>
      </c>
      <c r="E627" s="12" t="s">
        <v>605</v>
      </c>
    </row>
    <row r="628" spans="1:5" x14ac:dyDescent="0.25">
      <c r="A628" s="12" t="s">
        <v>28</v>
      </c>
      <c r="B628">
        <v>627</v>
      </c>
      <c r="C628" s="12" t="s">
        <v>753</v>
      </c>
      <c r="D628" s="12" t="s">
        <v>1884</v>
      </c>
      <c r="E628" s="12" t="s">
        <v>605</v>
      </c>
    </row>
    <row r="629" spans="1:5" x14ac:dyDescent="0.25">
      <c r="A629" s="12" t="s">
        <v>28</v>
      </c>
      <c r="B629">
        <v>628</v>
      </c>
      <c r="C629" s="12" t="s">
        <v>754</v>
      </c>
      <c r="D629" s="12" t="s">
        <v>1885</v>
      </c>
      <c r="E629" s="12" t="s">
        <v>1886</v>
      </c>
    </row>
    <row r="630" spans="1:5" x14ac:dyDescent="0.25">
      <c r="A630" s="12" t="s">
        <v>28</v>
      </c>
      <c r="B630">
        <v>629</v>
      </c>
      <c r="C630" s="12" t="s">
        <v>755</v>
      </c>
      <c r="D630" s="12" t="s">
        <v>756</v>
      </c>
      <c r="E630" s="12" t="s">
        <v>1129</v>
      </c>
    </row>
    <row r="631" spans="1:5" x14ac:dyDescent="0.25">
      <c r="A631" s="12" t="s">
        <v>28</v>
      </c>
      <c r="B631">
        <v>630</v>
      </c>
      <c r="C631" s="12" t="s">
        <v>757</v>
      </c>
      <c r="D631" s="12" t="s">
        <v>605</v>
      </c>
      <c r="E631" s="12" t="s">
        <v>641</v>
      </c>
    </row>
    <row r="632" spans="1:5" x14ac:dyDescent="0.25">
      <c r="A632" s="12" t="s">
        <v>28</v>
      </c>
      <c r="B632">
        <v>631</v>
      </c>
      <c r="C632" s="12" t="s">
        <v>758</v>
      </c>
      <c r="D632" s="12" t="s">
        <v>33</v>
      </c>
      <c r="E632" s="12" t="s">
        <v>33</v>
      </c>
    </row>
    <row r="633" spans="1:5" x14ac:dyDescent="0.25">
      <c r="A633" s="12" t="s">
        <v>28</v>
      </c>
      <c r="B633">
        <v>632</v>
      </c>
      <c r="C633" s="12" t="s">
        <v>759</v>
      </c>
      <c r="D633" s="12" t="s">
        <v>1887</v>
      </c>
      <c r="E633" s="12" t="s">
        <v>1331</v>
      </c>
    </row>
    <row r="634" spans="1:5" x14ac:dyDescent="0.25">
      <c r="A634" s="12" t="s">
        <v>28</v>
      </c>
      <c r="B634">
        <v>633</v>
      </c>
      <c r="C634" s="12" t="s">
        <v>760</v>
      </c>
      <c r="D634" s="12" t="s">
        <v>1888</v>
      </c>
      <c r="E634" s="12" t="s">
        <v>605</v>
      </c>
    </row>
    <row r="635" spans="1:5" x14ac:dyDescent="0.25">
      <c r="A635" s="12" t="s">
        <v>28</v>
      </c>
      <c r="B635">
        <v>634</v>
      </c>
      <c r="C635" s="12" t="s">
        <v>761</v>
      </c>
      <c r="D635" s="12" t="s">
        <v>1102</v>
      </c>
      <c r="E635" s="12" t="s">
        <v>1299</v>
      </c>
    </row>
    <row r="636" spans="1:5" x14ac:dyDescent="0.25">
      <c r="A636" s="12" t="s">
        <v>28</v>
      </c>
      <c r="B636">
        <v>635</v>
      </c>
      <c r="C636" s="12" t="s">
        <v>763</v>
      </c>
      <c r="D636" s="12" t="s">
        <v>1322</v>
      </c>
      <c r="E636" s="12" t="s">
        <v>1889</v>
      </c>
    </row>
    <row r="637" spans="1:5" x14ac:dyDescent="0.25">
      <c r="A637" s="12" t="s">
        <v>28</v>
      </c>
      <c r="B637">
        <v>636</v>
      </c>
      <c r="C637" s="12" t="s">
        <v>764</v>
      </c>
      <c r="D637" s="12" t="s">
        <v>1890</v>
      </c>
      <c r="E637" s="12" t="s">
        <v>672</v>
      </c>
    </row>
    <row r="638" spans="1:5" x14ac:dyDescent="0.25">
      <c r="A638" s="12" t="s">
        <v>28</v>
      </c>
      <c r="B638">
        <v>637</v>
      </c>
      <c r="C638" s="12" t="s">
        <v>765</v>
      </c>
      <c r="D638" s="12" t="s">
        <v>1891</v>
      </c>
      <c r="E638" s="12" t="s">
        <v>651</v>
      </c>
    </row>
    <row r="639" spans="1:5" x14ac:dyDescent="0.25">
      <c r="A639" s="12" t="s">
        <v>28</v>
      </c>
      <c r="B639">
        <v>638</v>
      </c>
      <c r="C639" s="12" t="s">
        <v>766</v>
      </c>
      <c r="D639" s="12" t="s">
        <v>605</v>
      </c>
      <c r="E639" s="12" t="s">
        <v>641</v>
      </c>
    </row>
    <row r="640" spans="1:5" x14ac:dyDescent="0.25">
      <c r="A640" s="12" t="s">
        <v>28</v>
      </c>
      <c r="B640">
        <v>639</v>
      </c>
      <c r="C640" s="12" t="s">
        <v>767</v>
      </c>
      <c r="D640" s="12" t="s">
        <v>1892</v>
      </c>
      <c r="E640" s="12" t="s">
        <v>1330</v>
      </c>
    </row>
    <row r="641" spans="1:5" x14ac:dyDescent="0.25">
      <c r="A641" s="12" t="s">
        <v>28</v>
      </c>
      <c r="B641">
        <v>640</v>
      </c>
      <c r="C641" s="12" t="s">
        <v>768</v>
      </c>
      <c r="D641" s="12" t="s">
        <v>1893</v>
      </c>
      <c r="E641" s="12" t="s">
        <v>1894</v>
      </c>
    </row>
    <row r="642" spans="1:5" x14ac:dyDescent="0.25">
      <c r="A642" s="12" t="s">
        <v>28</v>
      </c>
      <c r="B642">
        <v>641</v>
      </c>
      <c r="C642" s="12" t="s">
        <v>769</v>
      </c>
      <c r="D642" s="12" t="s">
        <v>1895</v>
      </c>
      <c r="E642" s="12" t="s">
        <v>1139</v>
      </c>
    </row>
    <row r="643" spans="1:5" x14ac:dyDescent="0.25">
      <c r="A643" s="12" t="s">
        <v>28</v>
      </c>
      <c r="B643">
        <v>642</v>
      </c>
      <c r="C643" s="12" t="s">
        <v>771</v>
      </c>
      <c r="D643" s="12" t="s">
        <v>1896</v>
      </c>
      <c r="E643" s="12" t="s">
        <v>667</v>
      </c>
    </row>
    <row r="644" spans="1:5" x14ac:dyDescent="0.25">
      <c r="A644" s="12" t="s">
        <v>28</v>
      </c>
      <c r="B644">
        <v>643</v>
      </c>
      <c r="C644" s="12" t="s">
        <v>772</v>
      </c>
      <c r="D644" s="12" t="s">
        <v>1897</v>
      </c>
      <c r="E644" s="12" t="s">
        <v>1178</v>
      </c>
    </row>
    <row r="645" spans="1:5" x14ac:dyDescent="0.25">
      <c r="A645" s="12" t="s">
        <v>28</v>
      </c>
      <c r="B645">
        <v>644</v>
      </c>
      <c r="C645" s="12" t="s">
        <v>705</v>
      </c>
      <c r="D645" s="12" t="s">
        <v>1898</v>
      </c>
      <c r="E645" s="12" t="s">
        <v>1257</v>
      </c>
    </row>
    <row r="646" spans="1:5" x14ac:dyDescent="0.25">
      <c r="A646" s="12" t="s">
        <v>28</v>
      </c>
      <c r="B646">
        <v>645</v>
      </c>
      <c r="C646" s="12" t="s">
        <v>773</v>
      </c>
      <c r="D646" s="12" t="s">
        <v>1899</v>
      </c>
      <c r="E646" s="12" t="s">
        <v>652</v>
      </c>
    </row>
    <row r="647" spans="1:5" x14ac:dyDescent="0.25">
      <c r="A647" s="12" t="s">
        <v>28</v>
      </c>
      <c r="B647">
        <v>646</v>
      </c>
      <c r="C647" s="12" t="s">
        <v>774</v>
      </c>
      <c r="D647" s="12" t="s">
        <v>1900</v>
      </c>
      <c r="E647" s="12" t="s">
        <v>1768</v>
      </c>
    </row>
    <row r="648" spans="1:5" x14ac:dyDescent="0.25">
      <c r="A648" s="12" t="s">
        <v>28</v>
      </c>
      <c r="B648">
        <v>647</v>
      </c>
      <c r="C648" s="12" t="s">
        <v>775</v>
      </c>
      <c r="D648" s="12" t="s">
        <v>33</v>
      </c>
      <c r="E648" s="12" t="s">
        <v>33</v>
      </c>
    </row>
    <row r="649" spans="1:5" x14ac:dyDescent="0.25">
      <c r="A649" s="12" t="s">
        <v>28</v>
      </c>
      <c r="B649">
        <v>648</v>
      </c>
      <c r="C649" s="12" t="s">
        <v>776</v>
      </c>
      <c r="D649" s="12" t="s">
        <v>1901</v>
      </c>
      <c r="E649" s="12" t="s">
        <v>666</v>
      </c>
    </row>
    <row r="650" spans="1:5" x14ac:dyDescent="0.25">
      <c r="A650" s="12" t="s">
        <v>28</v>
      </c>
      <c r="B650">
        <v>649</v>
      </c>
      <c r="C650" s="12" t="s">
        <v>777</v>
      </c>
      <c r="D650" s="12" t="s">
        <v>33</v>
      </c>
      <c r="E650" s="12" t="s">
        <v>33</v>
      </c>
    </row>
    <row r="651" spans="1:5" x14ac:dyDescent="0.25">
      <c r="A651" s="12" t="s">
        <v>28</v>
      </c>
      <c r="B651">
        <v>650</v>
      </c>
      <c r="C651" s="12" t="s">
        <v>778</v>
      </c>
      <c r="D651" s="12" t="s">
        <v>1902</v>
      </c>
      <c r="E651" s="12" t="s">
        <v>605</v>
      </c>
    </row>
    <row r="652" spans="1:5" x14ac:dyDescent="0.25">
      <c r="A652" s="12" t="s">
        <v>28</v>
      </c>
      <c r="B652">
        <v>651</v>
      </c>
      <c r="C652" s="12" t="s">
        <v>779</v>
      </c>
      <c r="D652" s="12" t="s">
        <v>33</v>
      </c>
      <c r="E652" s="12" t="s">
        <v>33</v>
      </c>
    </row>
    <row r="653" spans="1:5" x14ac:dyDescent="0.25">
      <c r="A653" s="12" t="s">
        <v>28</v>
      </c>
      <c r="B653">
        <v>652</v>
      </c>
      <c r="C653" s="12" t="s">
        <v>780</v>
      </c>
      <c r="D653" s="12" t="s">
        <v>33</v>
      </c>
      <c r="E653" s="12" t="s">
        <v>33</v>
      </c>
    </row>
    <row r="654" spans="1:5" x14ac:dyDescent="0.25">
      <c r="A654" s="12" t="s">
        <v>28</v>
      </c>
      <c r="B654">
        <v>653</v>
      </c>
      <c r="C654" s="12" t="s">
        <v>781</v>
      </c>
      <c r="D654" s="12" t="s">
        <v>1164</v>
      </c>
      <c r="E654" s="12" t="s">
        <v>1903</v>
      </c>
    </row>
    <row r="655" spans="1:5" x14ac:dyDescent="0.25">
      <c r="A655" s="12" t="s">
        <v>28</v>
      </c>
      <c r="B655">
        <v>654</v>
      </c>
      <c r="C655" s="12" t="s">
        <v>782</v>
      </c>
      <c r="D655" s="12" t="s">
        <v>1072</v>
      </c>
      <c r="E655" s="12" t="s">
        <v>1153</v>
      </c>
    </row>
    <row r="656" spans="1:5" x14ac:dyDescent="0.25">
      <c r="A656" s="12" t="s">
        <v>28</v>
      </c>
      <c r="B656">
        <v>655</v>
      </c>
      <c r="C656" s="12" t="s">
        <v>783</v>
      </c>
      <c r="D656" s="12" t="s">
        <v>1904</v>
      </c>
      <c r="E656" s="12" t="s">
        <v>605</v>
      </c>
    </row>
    <row r="657" spans="1:5" x14ac:dyDescent="0.25">
      <c r="A657" s="12" t="s">
        <v>28</v>
      </c>
      <c r="B657">
        <v>656</v>
      </c>
      <c r="C657" s="12" t="s">
        <v>784</v>
      </c>
      <c r="D657" s="12" t="s">
        <v>1905</v>
      </c>
      <c r="E657" s="12" t="s">
        <v>639</v>
      </c>
    </row>
    <row r="658" spans="1:5" x14ac:dyDescent="0.25">
      <c r="A658" s="12" t="s">
        <v>28</v>
      </c>
      <c r="B658">
        <v>657</v>
      </c>
      <c r="C658" s="12" t="s">
        <v>785</v>
      </c>
      <c r="D658" s="12" t="s">
        <v>1906</v>
      </c>
      <c r="E658" s="12" t="s">
        <v>605</v>
      </c>
    </row>
    <row r="659" spans="1:5" x14ac:dyDescent="0.25">
      <c r="A659" s="12" t="s">
        <v>28</v>
      </c>
      <c r="B659">
        <v>658</v>
      </c>
      <c r="C659" s="12" t="s">
        <v>786</v>
      </c>
      <c r="D659" s="12" t="s">
        <v>628</v>
      </c>
      <c r="E659" s="12" t="s">
        <v>605</v>
      </c>
    </row>
    <row r="660" spans="1:5" x14ac:dyDescent="0.25">
      <c r="A660" s="12" t="s">
        <v>28</v>
      </c>
      <c r="B660">
        <v>659</v>
      </c>
      <c r="C660" s="12" t="s">
        <v>787</v>
      </c>
      <c r="D660" s="12" t="s">
        <v>33</v>
      </c>
      <c r="E660" s="12" t="s">
        <v>33</v>
      </c>
    </row>
    <row r="661" spans="1:5" x14ac:dyDescent="0.25">
      <c r="A661" s="12" t="s">
        <v>28</v>
      </c>
      <c r="B661">
        <v>660</v>
      </c>
      <c r="C661" s="12" t="s">
        <v>788</v>
      </c>
      <c r="D661" s="12" t="s">
        <v>1907</v>
      </c>
      <c r="E661" s="12" t="s">
        <v>1134</v>
      </c>
    </row>
    <row r="662" spans="1:5" x14ac:dyDescent="0.25">
      <c r="A662" s="12" t="s">
        <v>28</v>
      </c>
      <c r="B662">
        <v>661</v>
      </c>
      <c r="C662" s="12" t="s">
        <v>789</v>
      </c>
      <c r="D662" s="12" t="s">
        <v>1908</v>
      </c>
      <c r="E662" s="12" t="s">
        <v>1217</v>
      </c>
    </row>
    <row r="663" spans="1:5" x14ac:dyDescent="0.25">
      <c r="A663" s="12" t="s">
        <v>28</v>
      </c>
      <c r="B663">
        <v>662</v>
      </c>
      <c r="C663" s="12" t="s">
        <v>790</v>
      </c>
      <c r="D663" s="12" t="s">
        <v>605</v>
      </c>
      <c r="E663" s="12" t="s">
        <v>33</v>
      </c>
    </row>
    <row r="664" spans="1:5" x14ac:dyDescent="0.25">
      <c r="A664" s="12" t="s">
        <v>28</v>
      </c>
      <c r="B664">
        <v>663</v>
      </c>
      <c r="C664" s="12" t="s">
        <v>791</v>
      </c>
      <c r="D664" s="12" t="s">
        <v>1909</v>
      </c>
      <c r="E664" s="12" t="s">
        <v>1910</v>
      </c>
    </row>
    <row r="665" spans="1:5" x14ac:dyDescent="0.25">
      <c r="A665" s="12" t="s">
        <v>28</v>
      </c>
      <c r="B665">
        <v>664</v>
      </c>
      <c r="C665" s="12" t="s">
        <v>793</v>
      </c>
      <c r="D665" s="12" t="s">
        <v>33</v>
      </c>
      <c r="E665" s="12" t="s">
        <v>33</v>
      </c>
    </row>
    <row r="666" spans="1:5" x14ac:dyDescent="0.25">
      <c r="A666" s="12" t="s">
        <v>28</v>
      </c>
      <c r="B666">
        <v>665</v>
      </c>
      <c r="C666" s="12" t="s">
        <v>794</v>
      </c>
      <c r="D666" s="12" t="s">
        <v>1911</v>
      </c>
      <c r="E666" s="12" t="s">
        <v>655</v>
      </c>
    </row>
    <row r="667" spans="1:5" x14ac:dyDescent="0.25">
      <c r="A667" s="12" t="s">
        <v>28</v>
      </c>
      <c r="B667">
        <v>666</v>
      </c>
      <c r="C667" s="12" t="s">
        <v>795</v>
      </c>
      <c r="D667" s="12" t="s">
        <v>918</v>
      </c>
      <c r="E667" s="12" t="s">
        <v>605</v>
      </c>
    </row>
    <row r="668" spans="1:5" x14ac:dyDescent="0.25">
      <c r="A668" s="12" t="s">
        <v>28</v>
      </c>
      <c r="B668">
        <v>667</v>
      </c>
      <c r="C668" s="12" t="s">
        <v>796</v>
      </c>
      <c r="D668" s="12" t="s">
        <v>1912</v>
      </c>
      <c r="E668" s="12" t="s">
        <v>1913</v>
      </c>
    </row>
    <row r="669" spans="1:5" x14ac:dyDescent="0.25">
      <c r="A669" s="12" t="s">
        <v>28</v>
      </c>
      <c r="B669">
        <v>668</v>
      </c>
      <c r="C669" s="12" t="s">
        <v>797</v>
      </c>
      <c r="D669" s="12" t="s">
        <v>33</v>
      </c>
      <c r="E669" s="12" t="s">
        <v>33</v>
      </c>
    </row>
    <row r="670" spans="1:5" x14ac:dyDescent="0.25">
      <c r="A670" s="12" t="s">
        <v>28</v>
      </c>
      <c r="B670">
        <v>669</v>
      </c>
      <c r="C670" s="12" t="s">
        <v>798</v>
      </c>
      <c r="D670" s="12" t="s">
        <v>33</v>
      </c>
      <c r="E670" s="12" t="s">
        <v>33</v>
      </c>
    </row>
    <row r="671" spans="1:5" x14ac:dyDescent="0.25">
      <c r="A671" s="12" t="s">
        <v>28</v>
      </c>
      <c r="B671">
        <v>670</v>
      </c>
      <c r="C671" s="12" t="s">
        <v>799</v>
      </c>
      <c r="D671" s="12" t="s">
        <v>1914</v>
      </c>
      <c r="E671" s="12" t="s">
        <v>1915</v>
      </c>
    </row>
    <row r="672" spans="1:5" x14ac:dyDescent="0.25">
      <c r="A672" s="12" t="s">
        <v>28</v>
      </c>
      <c r="B672">
        <v>671</v>
      </c>
      <c r="C672" s="12" t="s">
        <v>800</v>
      </c>
      <c r="D672" s="12" t="s">
        <v>1916</v>
      </c>
      <c r="E672" s="12" t="s">
        <v>1722</v>
      </c>
    </row>
    <row r="673" spans="1:5" x14ac:dyDescent="0.25">
      <c r="A673" s="12" t="s">
        <v>28</v>
      </c>
      <c r="B673">
        <v>672</v>
      </c>
      <c r="C673" s="12" t="s">
        <v>801</v>
      </c>
      <c r="D673" s="12" t="s">
        <v>1917</v>
      </c>
      <c r="E673" s="12" t="s">
        <v>605</v>
      </c>
    </row>
    <row r="674" spans="1:5" x14ac:dyDescent="0.25">
      <c r="A674" s="12" t="s">
        <v>28</v>
      </c>
      <c r="B674">
        <v>673</v>
      </c>
      <c r="C674" s="12" t="s">
        <v>712</v>
      </c>
      <c r="D674" s="12" t="s">
        <v>1918</v>
      </c>
      <c r="E674" s="12" t="s">
        <v>1114</v>
      </c>
    </row>
    <row r="675" spans="1:5" x14ac:dyDescent="0.25">
      <c r="A675" s="12" t="s">
        <v>28</v>
      </c>
      <c r="B675">
        <v>674</v>
      </c>
      <c r="C675" s="12" t="s">
        <v>802</v>
      </c>
      <c r="D675" s="12" t="s">
        <v>1919</v>
      </c>
      <c r="E675" s="12" t="s">
        <v>1920</v>
      </c>
    </row>
    <row r="676" spans="1:5" x14ac:dyDescent="0.25">
      <c r="A676" s="12" t="s">
        <v>28</v>
      </c>
      <c r="B676">
        <v>675</v>
      </c>
      <c r="C676" s="12" t="s">
        <v>715</v>
      </c>
      <c r="D676" s="12" t="s">
        <v>1921</v>
      </c>
      <c r="E676" s="12" t="s">
        <v>1922</v>
      </c>
    </row>
    <row r="677" spans="1:5" x14ac:dyDescent="0.25">
      <c r="A677" s="12" t="s">
        <v>28</v>
      </c>
      <c r="B677">
        <v>676</v>
      </c>
      <c r="C677" s="12" t="s">
        <v>803</v>
      </c>
      <c r="D677" s="12" t="s">
        <v>618</v>
      </c>
      <c r="E677" s="12" t="s">
        <v>1182</v>
      </c>
    </row>
    <row r="678" spans="1:5" x14ac:dyDescent="0.25">
      <c r="A678" s="12" t="s">
        <v>28</v>
      </c>
      <c r="B678">
        <v>677</v>
      </c>
      <c r="C678" s="12" t="s">
        <v>804</v>
      </c>
      <c r="D678" s="12" t="s">
        <v>1923</v>
      </c>
      <c r="E678" s="12" t="s">
        <v>1924</v>
      </c>
    </row>
    <row r="679" spans="1:5" x14ac:dyDescent="0.25">
      <c r="A679" s="12" t="s">
        <v>28</v>
      </c>
      <c r="B679">
        <v>678</v>
      </c>
      <c r="C679" s="12" t="s">
        <v>805</v>
      </c>
      <c r="D679" s="12" t="s">
        <v>1925</v>
      </c>
      <c r="E679" s="12" t="s">
        <v>1263</v>
      </c>
    </row>
    <row r="680" spans="1:5" x14ac:dyDescent="0.25">
      <c r="A680" s="12" t="s">
        <v>28</v>
      </c>
      <c r="B680">
        <v>679</v>
      </c>
      <c r="C680" s="12" t="s">
        <v>806</v>
      </c>
      <c r="D680" s="12" t="s">
        <v>33</v>
      </c>
      <c r="E680" s="12" t="s">
        <v>33</v>
      </c>
    </row>
    <row r="681" spans="1:5" x14ac:dyDescent="0.25">
      <c r="A681" s="12" t="s">
        <v>28</v>
      </c>
      <c r="B681">
        <v>680</v>
      </c>
      <c r="C681" s="12" t="s">
        <v>807</v>
      </c>
      <c r="D681" s="12" t="s">
        <v>612</v>
      </c>
      <c r="E681" s="12" t="s">
        <v>1926</v>
      </c>
    </row>
    <row r="682" spans="1:5" x14ac:dyDescent="0.25">
      <c r="A682" s="12" t="s">
        <v>28</v>
      </c>
      <c r="B682">
        <v>681</v>
      </c>
      <c r="C682" s="12" t="s">
        <v>808</v>
      </c>
      <c r="D682" s="12" t="s">
        <v>33</v>
      </c>
      <c r="E682" s="12" t="s">
        <v>33</v>
      </c>
    </row>
    <row r="683" spans="1:5" x14ac:dyDescent="0.25">
      <c r="A683" s="12" t="s">
        <v>28</v>
      </c>
      <c r="B683">
        <v>682</v>
      </c>
      <c r="C683" s="12" t="s">
        <v>809</v>
      </c>
      <c r="D683" s="12" t="s">
        <v>1927</v>
      </c>
      <c r="E683" s="12" t="s">
        <v>1116</v>
      </c>
    </row>
    <row r="684" spans="1:5" x14ac:dyDescent="0.25">
      <c r="A684" s="12" t="s">
        <v>28</v>
      </c>
      <c r="B684">
        <v>683</v>
      </c>
      <c r="C684" s="12" t="s">
        <v>810</v>
      </c>
      <c r="D684" s="12" t="s">
        <v>1928</v>
      </c>
      <c r="E684" s="12" t="s">
        <v>698</v>
      </c>
    </row>
    <row r="685" spans="1:5" x14ac:dyDescent="0.25">
      <c r="A685" s="12" t="s">
        <v>28</v>
      </c>
      <c r="B685">
        <v>684</v>
      </c>
      <c r="C685" s="12" t="s">
        <v>811</v>
      </c>
      <c r="D685" s="12" t="s">
        <v>1929</v>
      </c>
      <c r="E685" s="12" t="s">
        <v>1101</v>
      </c>
    </row>
    <row r="686" spans="1:5" x14ac:dyDescent="0.25">
      <c r="A686" s="12" t="s">
        <v>28</v>
      </c>
      <c r="B686">
        <v>685</v>
      </c>
      <c r="C686" s="12" t="s">
        <v>812</v>
      </c>
      <c r="D686" s="12" t="s">
        <v>1930</v>
      </c>
      <c r="E686" s="12" t="s">
        <v>1158</v>
      </c>
    </row>
    <row r="687" spans="1:5" x14ac:dyDescent="0.25">
      <c r="A687" s="12" t="s">
        <v>28</v>
      </c>
      <c r="B687">
        <v>686</v>
      </c>
      <c r="C687" s="12" t="s">
        <v>814</v>
      </c>
      <c r="D687" s="12" t="s">
        <v>1931</v>
      </c>
      <c r="E687" s="12" t="s">
        <v>652</v>
      </c>
    </row>
    <row r="688" spans="1:5" x14ac:dyDescent="0.25">
      <c r="A688" s="12" t="s">
        <v>28</v>
      </c>
      <c r="B688">
        <v>687</v>
      </c>
      <c r="C688" s="12" t="s">
        <v>815</v>
      </c>
      <c r="D688" s="12" t="s">
        <v>1794</v>
      </c>
      <c r="E688" s="12" t="s">
        <v>605</v>
      </c>
    </row>
    <row r="689" spans="1:5" x14ac:dyDescent="0.25">
      <c r="A689" s="12" t="s">
        <v>28</v>
      </c>
      <c r="B689">
        <v>688</v>
      </c>
      <c r="C689" s="12" t="s">
        <v>816</v>
      </c>
      <c r="D689" s="12" t="s">
        <v>1932</v>
      </c>
      <c r="E689" s="12" t="s">
        <v>1184</v>
      </c>
    </row>
    <row r="690" spans="1:5" x14ac:dyDescent="0.25">
      <c r="A690" s="12" t="s">
        <v>28</v>
      </c>
      <c r="B690">
        <v>689</v>
      </c>
      <c r="C690" s="12" t="s">
        <v>817</v>
      </c>
      <c r="D690" s="12" t="s">
        <v>33</v>
      </c>
      <c r="E690" s="12" t="s">
        <v>33</v>
      </c>
    </row>
    <row r="691" spans="1:5" x14ac:dyDescent="0.25">
      <c r="A691" s="12" t="s">
        <v>28</v>
      </c>
      <c r="B691">
        <v>690</v>
      </c>
      <c r="C691" s="12" t="s">
        <v>818</v>
      </c>
      <c r="D691" s="12" t="s">
        <v>819</v>
      </c>
      <c r="E691" s="12" t="s">
        <v>605</v>
      </c>
    </row>
    <row r="692" spans="1:5" x14ac:dyDescent="0.25">
      <c r="A692" s="12" t="s">
        <v>28</v>
      </c>
      <c r="B692">
        <v>691</v>
      </c>
      <c r="C692" s="12" t="s">
        <v>713</v>
      </c>
      <c r="D692" s="12" t="s">
        <v>1933</v>
      </c>
      <c r="E692" s="12" t="s">
        <v>1793</v>
      </c>
    </row>
    <row r="693" spans="1:5" x14ac:dyDescent="0.25">
      <c r="A693" s="12" t="s">
        <v>28</v>
      </c>
      <c r="B693">
        <v>692</v>
      </c>
      <c r="C693" s="12" t="s">
        <v>820</v>
      </c>
      <c r="D693" s="12" t="s">
        <v>1934</v>
      </c>
      <c r="E693" s="12" t="s">
        <v>1402</v>
      </c>
    </row>
    <row r="694" spans="1:5" x14ac:dyDescent="0.25">
      <c r="A694" s="12" t="s">
        <v>28</v>
      </c>
      <c r="B694">
        <v>693</v>
      </c>
      <c r="C694" s="12" t="s">
        <v>821</v>
      </c>
      <c r="D694" s="12" t="s">
        <v>1935</v>
      </c>
      <c r="E694" s="12" t="s">
        <v>1936</v>
      </c>
    </row>
    <row r="695" spans="1:5" x14ac:dyDescent="0.25">
      <c r="A695" s="12" t="s">
        <v>28</v>
      </c>
      <c r="B695">
        <v>694</v>
      </c>
      <c r="C695" s="12" t="s">
        <v>822</v>
      </c>
      <c r="D695" s="12" t="s">
        <v>1937</v>
      </c>
      <c r="E695" s="12" t="s">
        <v>683</v>
      </c>
    </row>
    <row r="696" spans="1:5" x14ac:dyDescent="0.25">
      <c r="A696" s="12" t="s">
        <v>28</v>
      </c>
      <c r="B696">
        <v>695</v>
      </c>
      <c r="C696" s="12" t="s">
        <v>823</v>
      </c>
      <c r="D696" s="12" t="s">
        <v>33</v>
      </c>
      <c r="E696" s="12" t="s">
        <v>33</v>
      </c>
    </row>
    <row r="697" spans="1:5" x14ac:dyDescent="0.25">
      <c r="A697" s="12" t="s">
        <v>28</v>
      </c>
      <c r="B697">
        <v>696</v>
      </c>
      <c r="C697" s="12" t="s">
        <v>824</v>
      </c>
      <c r="D697" s="12" t="s">
        <v>33</v>
      </c>
      <c r="E697" s="12" t="s">
        <v>33</v>
      </c>
    </row>
    <row r="698" spans="1:5" x14ac:dyDescent="0.25">
      <c r="A698" s="12" t="s">
        <v>28</v>
      </c>
      <c r="B698">
        <v>697</v>
      </c>
      <c r="C698" s="12" t="s">
        <v>825</v>
      </c>
      <c r="D698" s="12" t="s">
        <v>605</v>
      </c>
      <c r="E698" s="12" t="s">
        <v>33</v>
      </c>
    </row>
    <row r="699" spans="1:5" x14ac:dyDescent="0.25">
      <c r="A699" s="12" t="s">
        <v>28</v>
      </c>
      <c r="B699">
        <v>698</v>
      </c>
      <c r="C699" s="12" t="s">
        <v>826</v>
      </c>
      <c r="D699" s="12" t="s">
        <v>1938</v>
      </c>
      <c r="E699" s="12" t="s">
        <v>1939</v>
      </c>
    </row>
    <row r="700" spans="1:5" x14ac:dyDescent="0.25">
      <c r="A700" s="12" t="s">
        <v>28</v>
      </c>
      <c r="B700">
        <v>699</v>
      </c>
      <c r="C700" s="12" t="s">
        <v>827</v>
      </c>
      <c r="D700" s="12" t="s">
        <v>1940</v>
      </c>
      <c r="E700" s="12" t="s">
        <v>605</v>
      </c>
    </row>
    <row r="701" spans="1:5" x14ac:dyDescent="0.25">
      <c r="A701" s="12" t="s">
        <v>28</v>
      </c>
      <c r="B701">
        <v>700</v>
      </c>
      <c r="C701" s="12" t="s">
        <v>828</v>
      </c>
      <c r="D701" s="12" t="s">
        <v>1941</v>
      </c>
      <c r="E701" s="12" t="s">
        <v>688</v>
      </c>
    </row>
    <row r="702" spans="1:5" x14ac:dyDescent="0.25">
      <c r="A702" s="12" t="s">
        <v>28</v>
      </c>
      <c r="B702">
        <v>701</v>
      </c>
      <c r="C702" s="12" t="s">
        <v>829</v>
      </c>
      <c r="D702" s="12" t="s">
        <v>1942</v>
      </c>
      <c r="E702" s="12" t="s">
        <v>1119</v>
      </c>
    </row>
    <row r="703" spans="1:5" x14ac:dyDescent="0.25">
      <c r="A703" s="12" t="s">
        <v>28</v>
      </c>
      <c r="B703">
        <v>702</v>
      </c>
      <c r="C703" s="12" t="s">
        <v>830</v>
      </c>
      <c r="D703" s="12" t="s">
        <v>1943</v>
      </c>
      <c r="E703" s="12" t="s">
        <v>1095</v>
      </c>
    </row>
    <row r="704" spans="1:5" x14ac:dyDescent="0.25">
      <c r="A704" s="12" t="s">
        <v>28</v>
      </c>
      <c r="B704">
        <v>703</v>
      </c>
      <c r="C704" s="12" t="s">
        <v>831</v>
      </c>
      <c r="D704" s="12" t="s">
        <v>33</v>
      </c>
      <c r="E704" s="12" t="s">
        <v>33</v>
      </c>
    </row>
    <row r="705" spans="1:5" x14ac:dyDescent="0.25">
      <c r="A705" s="12" t="s">
        <v>28</v>
      </c>
      <c r="B705">
        <v>704</v>
      </c>
      <c r="C705" s="12" t="s">
        <v>832</v>
      </c>
      <c r="D705" s="12" t="s">
        <v>33</v>
      </c>
      <c r="E705" s="12" t="s">
        <v>33</v>
      </c>
    </row>
    <row r="706" spans="1:5" x14ac:dyDescent="0.25">
      <c r="A706" s="12" t="s">
        <v>28</v>
      </c>
      <c r="B706">
        <v>705</v>
      </c>
      <c r="C706" s="12" t="s">
        <v>833</v>
      </c>
      <c r="D706" s="12" t="s">
        <v>1944</v>
      </c>
      <c r="E706" s="12" t="s">
        <v>672</v>
      </c>
    </row>
    <row r="707" spans="1:5" x14ac:dyDescent="0.25">
      <c r="A707" s="12" t="s">
        <v>28</v>
      </c>
      <c r="B707">
        <v>706</v>
      </c>
      <c r="C707" s="12" t="s">
        <v>834</v>
      </c>
      <c r="D707" s="12" t="s">
        <v>1945</v>
      </c>
      <c r="E707" s="12" t="s">
        <v>1946</v>
      </c>
    </row>
    <row r="708" spans="1:5" x14ac:dyDescent="0.25">
      <c r="A708" s="12" t="s">
        <v>28</v>
      </c>
      <c r="B708">
        <v>707</v>
      </c>
      <c r="C708" s="12" t="s">
        <v>835</v>
      </c>
      <c r="D708" s="12" t="s">
        <v>1947</v>
      </c>
      <c r="E708" s="12" t="s">
        <v>1948</v>
      </c>
    </row>
    <row r="709" spans="1:5" x14ac:dyDescent="0.25">
      <c r="A709" s="12" t="s">
        <v>28</v>
      </c>
      <c r="B709">
        <v>708</v>
      </c>
      <c r="C709" s="12" t="s">
        <v>836</v>
      </c>
      <c r="D709" s="12" t="s">
        <v>33</v>
      </c>
      <c r="E709" s="12" t="s">
        <v>33</v>
      </c>
    </row>
    <row r="710" spans="1:5" x14ac:dyDescent="0.25">
      <c r="A710" s="12" t="s">
        <v>28</v>
      </c>
      <c r="B710">
        <v>709</v>
      </c>
      <c r="C710" s="12" t="s">
        <v>837</v>
      </c>
      <c r="D710" s="12" t="s">
        <v>1949</v>
      </c>
      <c r="E710" s="12" t="s">
        <v>1301</v>
      </c>
    </row>
    <row r="711" spans="1:5" x14ac:dyDescent="0.25">
      <c r="A711" s="12" t="s">
        <v>28</v>
      </c>
      <c r="B711">
        <v>710</v>
      </c>
      <c r="C711" s="12" t="s">
        <v>838</v>
      </c>
      <c r="D711" s="12" t="s">
        <v>605</v>
      </c>
      <c r="E711" s="12" t="s">
        <v>33</v>
      </c>
    </row>
    <row r="712" spans="1:5" x14ac:dyDescent="0.25">
      <c r="A712" s="12" t="s">
        <v>28</v>
      </c>
      <c r="B712">
        <v>711</v>
      </c>
      <c r="C712" s="12" t="s">
        <v>839</v>
      </c>
      <c r="D712" s="12" t="s">
        <v>1950</v>
      </c>
      <c r="E712" s="12" t="s">
        <v>1271</v>
      </c>
    </row>
    <row r="713" spans="1:5" x14ac:dyDescent="0.25">
      <c r="A713" s="12" t="s">
        <v>28</v>
      </c>
      <c r="B713">
        <v>712</v>
      </c>
      <c r="C713" s="12" t="s">
        <v>840</v>
      </c>
      <c r="D713" s="12" t="s">
        <v>1951</v>
      </c>
      <c r="E713" s="12" t="s">
        <v>1946</v>
      </c>
    </row>
    <row r="714" spans="1:5" x14ac:dyDescent="0.25">
      <c r="A714" s="12" t="s">
        <v>28</v>
      </c>
      <c r="B714">
        <v>713</v>
      </c>
      <c r="C714" s="12" t="s">
        <v>841</v>
      </c>
      <c r="D714" s="12" t="s">
        <v>33</v>
      </c>
      <c r="E714" s="12" t="s">
        <v>33</v>
      </c>
    </row>
    <row r="715" spans="1:5" x14ac:dyDescent="0.25">
      <c r="A715" s="12" t="s">
        <v>28</v>
      </c>
      <c r="B715">
        <v>714</v>
      </c>
      <c r="C715" s="12" t="s">
        <v>842</v>
      </c>
      <c r="D715" s="12" t="s">
        <v>1952</v>
      </c>
      <c r="E715" s="12" t="s">
        <v>1133</v>
      </c>
    </row>
    <row r="716" spans="1:5" x14ac:dyDescent="0.25">
      <c r="A716" s="12" t="s">
        <v>28</v>
      </c>
      <c r="B716">
        <v>715</v>
      </c>
      <c r="C716" s="12" t="s">
        <v>843</v>
      </c>
      <c r="D716" s="12" t="s">
        <v>1250</v>
      </c>
      <c r="E716" s="12" t="s">
        <v>1953</v>
      </c>
    </row>
    <row r="717" spans="1:5" x14ac:dyDescent="0.25">
      <c r="A717" s="12" t="s">
        <v>28</v>
      </c>
      <c r="B717">
        <v>716</v>
      </c>
      <c r="C717" s="12" t="s">
        <v>844</v>
      </c>
      <c r="D717" s="12" t="s">
        <v>33</v>
      </c>
      <c r="E717" s="12" t="s">
        <v>33</v>
      </c>
    </row>
    <row r="718" spans="1:5" x14ac:dyDescent="0.25">
      <c r="A718" s="12" t="s">
        <v>28</v>
      </c>
      <c r="B718">
        <v>717</v>
      </c>
      <c r="C718" s="12" t="s">
        <v>845</v>
      </c>
      <c r="D718" s="12" t="s">
        <v>1954</v>
      </c>
      <c r="E718" s="12" t="s">
        <v>701</v>
      </c>
    </row>
    <row r="719" spans="1:5" x14ac:dyDescent="0.25">
      <c r="A719" s="12" t="s">
        <v>28</v>
      </c>
      <c r="B719">
        <v>718</v>
      </c>
      <c r="C719" s="12" t="s">
        <v>846</v>
      </c>
      <c r="D719" s="12" t="s">
        <v>33</v>
      </c>
      <c r="E719" s="12" t="s">
        <v>33</v>
      </c>
    </row>
    <row r="720" spans="1:5" x14ac:dyDescent="0.25">
      <c r="A720" s="12" t="s">
        <v>28</v>
      </c>
      <c r="B720">
        <v>719</v>
      </c>
      <c r="C720" s="12" t="s">
        <v>847</v>
      </c>
      <c r="D720" s="12" t="s">
        <v>1955</v>
      </c>
      <c r="E720" s="12" t="s">
        <v>605</v>
      </c>
    </row>
    <row r="721" spans="1:5" x14ac:dyDescent="0.25">
      <c r="A721" s="12" t="s">
        <v>28</v>
      </c>
      <c r="B721">
        <v>720</v>
      </c>
      <c r="C721" s="12" t="s">
        <v>848</v>
      </c>
      <c r="D721" s="12" t="s">
        <v>33</v>
      </c>
      <c r="E721" s="12" t="s">
        <v>33</v>
      </c>
    </row>
    <row r="722" spans="1:5" x14ac:dyDescent="0.25">
      <c r="A722" s="12" t="s">
        <v>28</v>
      </c>
      <c r="B722">
        <v>721</v>
      </c>
      <c r="C722" s="12" t="s">
        <v>849</v>
      </c>
      <c r="D722" s="12" t="s">
        <v>1956</v>
      </c>
      <c r="E722" s="12" t="s">
        <v>688</v>
      </c>
    </row>
    <row r="723" spans="1:5" x14ac:dyDescent="0.25">
      <c r="A723" s="12" t="s">
        <v>28</v>
      </c>
      <c r="B723">
        <v>722</v>
      </c>
      <c r="C723" s="12" t="s">
        <v>850</v>
      </c>
      <c r="D723" s="12" t="s">
        <v>1957</v>
      </c>
      <c r="E723" s="12" t="s">
        <v>693</v>
      </c>
    </row>
    <row r="724" spans="1:5" x14ac:dyDescent="0.25">
      <c r="A724" s="12" t="s">
        <v>28</v>
      </c>
      <c r="B724">
        <v>723</v>
      </c>
      <c r="C724" s="12" t="s">
        <v>851</v>
      </c>
      <c r="D724" s="12" t="s">
        <v>33</v>
      </c>
      <c r="E724" s="12" t="s">
        <v>33</v>
      </c>
    </row>
    <row r="725" spans="1:5" x14ac:dyDescent="0.25">
      <c r="A725" s="12" t="s">
        <v>28</v>
      </c>
      <c r="B725">
        <v>724</v>
      </c>
      <c r="C725" s="12" t="s">
        <v>852</v>
      </c>
      <c r="D725" s="12" t="s">
        <v>1958</v>
      </c>
      <c r="E725" s="12" t="s">
        <v>1101</v>
      </c>
    </row>
    <row r="726" spans="1:5" x14ac:dyDescent="0.25">
      <c r="A726" s="12" t="s">
        <v>28</v>
      </c>
      <c r="B726">
        <v>725</v>
      </c>
      <c r="C726" s="12" t="s">
        <v>853</v>
      </c>
      <c r="D726" s="12" t="s">
        <v>1959</v>
      </c>
      <c r="E726" s="12" t="s">
        <v>1119</v>
      </c>
    </row>
    <row r="727" spans="1:5" x14ac:dyDescent="0.25">
      <c r="A727" s="12" t="s">
        <v>28</v>
      </c>
      <c r="B727">
        <v>726</v>
      </c>
      <c r="C727" s="12" t="s">
        <v>854</v>
      </c>
      <c r="D727" s="12" t="s">
        <v>605</v>
      </c>
      <c r="E727" s="12" t="s">
        <v>33</v>
      </c>
    </row>
    <row r="728" spans="1:5" x14ac:dyDescent="0.25">
      <c r="A728" s="12" t="s">
        <v>28</v>
      </c>
      <c r="B728">
        <v>727</v>
      </c>
      <c r="C728" s="12" t="s">
        <v>855</v>
      </c>
      <c r="D728" s="12" t="s">
        <v>1960</v>
      </c>
      <c r="E728" s="12" t="s">
        <v>605</v>
      </c>
    </row>
    <row r="729" spans="1:5" x14ac:dyDescent="0.25">
      <c r="A729" s="12" t="s">
        <v>28</v>
      </c>
      <c r="B729">
        <v>728</v>
      </c>
      <c r="C729" s="12" t="s">
        <v>856</v>
      </c>
      <c r="D729" s="12" t="s">
        <v>1961</v>
      </c>
      <c r="E729" s="12" t="s">
        <v>605</v>
      </c>
    </row>
    <row r="730" spans="1:5" x14ac:dyDescent="0.25">
      <c r="A730" s="12" t="s">
        <v>28</v>
      </c>
      <c r="B730">
        <v>729</v>
      </c>
      <c r="C730" s="12" t="s">
        <v>716</v>
      </c>
      <c r="D730" s="12" t="s">
        <v>1962</v>
      </c>
      <c r="E730" s="12" t="s">
        <v>677</v>
      </c>
    </row>
    <row r="731" spans="1:5" x14ac:dyDescent="0.25">
      <c r="A731" s="12" t="s">
        <v>28</v>
      </c>
      <c r="B731">
        <v>730</v>
      </c>
      <c r="C731" s="12" t="s">
        <v>857</v>
      </c>
      <c r="D731" s="12" t="s">
        <v>33</v>
      </c>
      <c r="E731" s="12" t="s">
        <v>33</v>
      </c>
    </row>
    <row r="732" spans="1:5" x14ac:dyDescent="0.25">
      <c r="A732" s="12" t="s">
        <v>28</v>
      </c>
      <c r="B732">
        <v>731</v>
      </c>
      <c r="C732" s="12" t="s">
        <v>858</v>
      </c>
      <c r="D732" s="12" t="s">
        <v>1963</v>
      </c>
      <c r="E732" s="12" t="s">
        <v>1153</v>
      </c>
    </row>
    <row r="733" spans="1:5" x14ac:dyDescent="0.25">
      <c r="A733" s="12" t="s">
        <v>28</v>
      </c>
      <c r="B733">
        <v>732</v>
      </c>
      <c r="C733" s="12" t="s">
        <v>859</v>
      </c>
      <c r="D733" s="12" t="s">
        <v>604</v>
      </c>
      <c r="E733" s="12" t="s">
        <v>1180</v>
      </c>
    </row>
    <row r="734" spans="1:5" x14ac:dyDescent="0.25">
      <c r="A734" s="12" t="s">
        <v>28</v>
      </c>
      <c r="B734">
        <v>733</v>
      </c>
      <c r="C734" s="12" t="s">
        <v>860</v>
      </c>
      <c r="D734" s="12" t="s">
        <v>1964</v>
      </c>
      <c r="E734" s="12" t="s">
        <v>1965</v>
      </c>
    </row>
    <row r="735" spans="1:5" x14ac:dyDescent="0.25">
      <c r="A735" s="12" t="s">
        <v>28</v>
      </c>
      <c r="B735">
        <v>734</v>
      </c>
      <c r="C735" s="12" t="s">
        <v>861</v>
      </c>
      <c r="D735" s="12" t="s">
        <v>1966</v>
      </c>
      <c r="E735" s="12" t="s">
        <v>605</v>
      </c>
    </row>
    <row r="736" spans="1:5" x14ac:dyDescent="0.25">
      <c r="A736" s="12" t="s">
        <v>28</v>
      </c>
      <c r="B736">
        <v>735</v>
      </c>
      <c r="C736" s="12" t="s">
        <v>862</v>
      </c>
      <c r="D736" s="12" t="s">
        <v>33</v>
      </c>
      <c r="E736" s="12" t="s">
        <v>33</v>
      </c>
    </row>
    <row r="737" spans="1:5" x14ac:dyDescent="0.25">
      <c r="A737" s="12" t="s">
        <v>28</v>
      </c>
      <c r="B737">
        <v>736</v>
      </c>
      <c r="C737" s="12" t="s">
        <v>863</v>
      </c>
      <c r="D737" s="12" t="s">
        <v>605</v>
      </c>
      <c r="E737" s="12" t="s">
        <v>33</v>
      </c>
    </row>
    <row r="738" spans="1:5" x14ac:dyDescent="0.25">
      <c r="A738" s="12" t="s">
        <v>28</v>
      </c>
      <c r="B738">
        <v>737</v>
      </c>
      <c r="C738" s="12" t="s">
        <v>864</v>
      </c>
      <c r="D738" s="12" t="s">
        <v>1967</v>
      </c>
      <c r="E738" s="12" t="s">
        <v>1968</v>
      </c>
    </row>
    <row r="739" spans="1:5" x14ac:dyDescent="0.25">
      <c r="A739" s="12" t="s">
        <v>28</v>
      </c>
      <c r="B739">
        <v>738</v>
      </c>
      <c r="C739" s="12" t="s">
        <v>865</v>
      </c>
      <c r="D739" s="12" t="s">
        <v>1969</v>
      </c>
      <c r="E739" s="12" t="s">
        <v>670</v>
      </c>
    </row>
    <row r="740" spans="1:5" x14ac:dyDescent="0.25">
      <c r="A740" s="12" t="s">
        <v>28</v>
      </c>
      <c r="B740">
        <v>739</v>
      </c>
      <c r="C740" s="12" t="s">
        <v>866</v>
      </c>
      <c r="D740" s="12" t="s">
        <v>1970</v>
      </c>
      <c r="E740" s="12" t="s">
        <v>1119</v>
      </c>
    </row>
    <row r="741" spans="1:5" x14ac:dyDescent="0.25">
      <c r="A741" s="12" t="s">
        <v>28</v>
      </c>
      <c r="B741">
        <v>740</v>
      </c>
      <c r="C741" s="12" t="s">
        <v>867</v>
      </c>
      <c r="D741" s="12" t="s">
        <v>1971</v>
      </c>
      <c r="E741" s="12" t="s">
        <v>1146</v>
      </c>
    </row>
    <row r="742" spans="1:5" x14ac:dyDescent="0.25">
      <c r="A742" s="12" t="s">
        <v>28</v>
      </c>
      <c r="B742">
        <v>741</v>
      </c>
      <c r="C742" s="12" t="s">
        <v>868</v>
      </c>
      <c r="D742" s="12" t="s">
        <v>1972</v>
      </c>
      <c r="E742" s="12" t="s">
        <v>1671</v>
      </c>
    </row>
    <row r="743" spans="1:5" x14ac:dyDescent="0.25">
      <c r="A743" s="12" t="s">
        <v>28</v>
      </c>
      <c r="B743">
        <v>742</v>
      </c>
      <c r="C743" s="12" t="s">
        <v>869</v>
      </c>
      <c r="D743" s="12" t="s">
        <v>1973</v>
      </c>
      <c r="E743" s="12" t="s">
        <v>1160</v>
      </c>
    </row>
    <row r="744" spans="1:5" x14ac:dyDescent="0.25">
      <c r="A744" s="12" t="s">
        <v>28</v>
      </c>
      <c r="B744">
        <v>743</v>
      </c>
      <c r="C744" s="12" t="s">
        <v>870</v>
      </c>
      <c r="D744" s="12" t="s">
        <v>1974</v>
      </c>
      <c r="E744" s="12" t="s">
        <v>1328</v>
      </c>
    </row>
    <row r="745" spans="1:5" x14ac:dyDescent="0.25">
      <c r="A745" s="12" t="s">
        <v>28</v>
      </c>
      <c r="B745">
        <v>744</v>
      </c>
      <c r="C745" s="12" t="s">
        <v>871</v>
      </c>
      <c r="D745" s="12" t="s">
        <v>605</v>
      </c>
      <c r="E745" s="12" t="s">
        <v>33</v>
      </c>
    </row>
    <row r="746" spans="1:5" x14ac:dyDescent="0.25">
      <c r="A746" s="12" t="s">
        <v>28</v>
      </c>
      <c r="B746">
        <v>745</v>
      </c>
      <c r="C746" s="12" t="s">
        <v>872</v>
      </c>
      <c r="D746" s="12" t="s">
        <v>873</v>
      </c>
      <c r="E746" s="12" t="s">
        <v>605</v>
      </c>
    </row>
    <row r="747" spans="1:5" x14ac:dyDescent="0.25">
      <c r="A747" s="12" t="s">
        <v>28</v>
      </c>
      <c r="B747">
        <v>746</v>
      </c>
      <c r="C747" s="12" t="s">
        <v>874</v>
      </c>
      <c r="D747" s="12" t="s">
        <v>1975</v>
      </c>
      <c r="E747" s="12" t="s">
        <v>1226</v>
      </c>
    </row>
    <row r="748" spans="1:5" x14ac:dyDescent="0.25">
      <c r="A748" s="12" t="s">
        <v>28</v>
      </c>
      <c r="B748">
        <v>747</v>
      </c>
      <c r="C748" s="12" t="s">
        <v>875</v>
      </c>
      <c r="D748" s="12" t="s">
        <v>1976</v>
      </c>
      <c r="E748" s="12" t="s">
        <v>1241</v>
      </c>
    </row>
    <row r="749" spans="1:5" x14ac:dyDescent="0.25">
      <c r="A749" s="12" t="s">
        <v>28</v>
      </c>
      <c r="B749">
        <v>748</v>
      </c>
      <c r="C749" s="12" t="s">
        <v>876</v>
      </c>
      <c r="D749" s="12" t="s">
        <v>1977</v>
      </c>
      <c r="E749" s="12" t="s">
        <v>1112</v>
      </c>
    </row>
    <row r="750" spans="1:5" x14ac:dyDescent="0.25">
      <c r="A750" s="12" t="s">
        <v>28</v>
      </c>
      <c r="B750">
        <v>749</v>
      </c>
      <c r="C750" s="12" t="s">
        <v>877</v>
      </c>
      <c r="D750" s="12" t="s">
        <v>1978</v>
      </c>
      <c r="E750" s="12" t="s">
        <v>1979</v>
      </c>
    </row>
    <row r="751" spans="1:5" x14ac:dyDescent="0.25">
      <c r="A751" s="12" t="s">
        <v>28</v>
      </c>
      <c r="B751">
        <v>750</v>
      </c>
      <c r="C751" s="12" t="s">
        <v>878</v>
      </c>
      <c r="D751" s="12" t="s">
        <v>1980</v>
      </c>
      <c r="E751" s="12" t="s">
        <v>1115</v>
      </c>
    </row>
    <row r="752" spans="1:5" x14ac:dyDescent="0.25">
      <c r="A752" s="12" t="s">
        <v>28</v>
      </c>
      <c r="B752">
        <v>751</v>
      </c>
      <c r="C752" s="12" t="s">
        <v>879</v>
      </c>
      <c r="D752" s="12" t="s">
        <v>33</v>
      </c>
      <c r="E752" s="12" t="s">
        <v>33</v>
      </c>
    </row>
    <row r="753" spans="1:5" x14ac:dyDescent="0.25">
      <c r="A753" s="12" t="s">
        <v>28</v>
      </c>
      <c r="B753">
        <v>752</v>
      </c>
      <c r="C753" s="12" t="s">
        <v>880</v>
      </c>
      <c r="D753" s="12" t="s">
        <v>33</v>
      </c>
      <c r="E753" s="12" t="s">
        <v>33</v>
      </c>
    </row>
    <row r="754" spans="1:5" x14ac:dyDescent="0.25">
      <c r="A754" s="12" t="s">
        <v>28</v>
      </c>
      <c r="B754">
        <v>753</v>
      </c>
      <c r="C754" s="12" t="s">
        <v>881</v>
      </c>
      <c r="D754" s="12" t="s">
        <v>605</v>
      </c>
      <c r="E754" s="12" t="s">
        <v>641</v>
      </c>
    </row>
    <row r="755" spans="1:5" x14ac:dyDescent="0.25">
      <c r="A755" s="12" t="s">
        <v>28</v>
      </c>
      <c r="B755">
        <v>754</v>
      </c>
      <c r="C755" s="12" t="s">
        <v>882</v>
      </c>
      <c r="D755" s="12" t="s">
        <v>1981</v>
      </c>
      <c r="E755" s="12" t="s">
        <v>1325</v>
      </c>
    </row>
    <row r="756" spans="1:5" x14ac:dyDescent="0.25">
      <c r="A756" s="12" t="s">
        <v>28</v>
      </c>
      <c r="B756">
        <v>755</v>
      </c>
      <c r="C756" s="12" t="s">
        <v>883</v>
      </c>
      <c r="D756" s="12" t="s">
        <v>1244</v>
      </c>
      <c r="E756" s="12" t="s">
        <v>656</v>
      </c>
    </row>
    <row r="757" spans="1:5" x14ac:dyDescent="0.25">
      <c r="A757" s="12" t="s">
        <v>28</v>
      </c>
      <c r="B757">
        <v>756</v>
      </c>
      <c r="C757" s="12" t="s">
        <v>884</v>
      </c>
      <c r="D757" s="12" t="s">
        <v>1982</v>
      </c>
      <c r="E757" s="12" t="s">
        <v>1246</v>
      </c>
    </row>
    <row r="758" spans="1:5" x14ac:dyDescent="0.25">
      <c r="A758" s="12" t="s">
        <v>28</v>
      </c>
      <c r="B758">
        <v>757</v>
      </c>
      <c r="C758" s="12" t="s">
        <v>885</v>
      </c>
      <c r="D758" s="12" t="s">
        <v>1983</v>
      </c>
      <c r="E758" s="12" t="s">
        <v>605</v>
      </c>
    </row>
    <row r="759" spans="1:5" x14ac:dyDescent="0.25">
      <c r="A759" s="12" t="s">
        <v>28</v>
      </c>
      <c r="B759">
        <v>758</v>
      </c>
      <c r="C759" s="12" t="s">
        <v>886</v>
      </c>
      <c r="D759" s="12" t="s">
        <v>1333</v>
      </c>
      <c r="E759" s="12" t="s">
        <v>1230</v>
      </c>
    </row>
    <row r="760" spans="1:5" x14ac:dyDescent="0.25">
      <c r="A760" s="12" t="s">
        <v>28</v>
      </c>
      <c r="B760">
        <v>759</v>
      </c>
      <c r="C760" s="12" t="s">
        <v>887</v>
      </c>
      <c r="D760" s="12" t="s">
        <v>1984</v>
      </c>
      <c r="E760" s="12" t="s">
        <v>675</v>
      </c>
    </row>
    <row r="761" spans="1:5" x14ac:dyDescent="0.25">
      <c r="A761" s="12" t="s">
        <v>28</v>
      </c>
      <c r="B761">
        <v>760</v>
      </c>
      <c r="C761" s="12" t="s">
        <v>888</v>
      </c>
      <c r="D761" s="12" t="s">
        <v>1985</v>
      </c>
      <c r="E761" s="12" t="s">
        <v>701</v>
      </c>
    </row>
    <row r="762" spans="1:5" x14ac:dyDescent="0.25">
      <c r="A762" s="12" t="s">
        <v>28</v>
      </c>
      <c r="B762">
        <v>761</v>
      </c>
      <c r="C762" s="12" t="s">
        <v>889</v>
      </c>
      <c r="D762" s="12" t="s">
        <v>33</v>
      </c>
      <c r="E762" s="12" t="s">
        <v>33</v>
      </c>
    </row>
    <row r="763" spans="1:5" x14ac:dyDescent="0.25">
      <c r="A763" s="12" t="s">
        <v>28</v>
      </c>
      <c r="B763">
        <v>762</v>
      </c>
      <c r="C763" s="12" t="s">
        <v>890</v>
      </c>
      <c r="D763" s="12" t="s">
        <v>1986</v>
      </c>
      <c r="E763" s="12" t="s">
        <v>700</v>
      </c>
    </row>
    <row r="764" spans="1:5" x14ac:dyDescent="0.25">
      <c r="A764" s="12" t="s">
        <v>28</v>
      </c>
      <c r="B764">
        <v>763</v>
      </c>
      <c r="C764" s="12" t="s">
        <v>891</v>
      </c>
      <c r="D764" s="12" t="s">
        <v>1987</v>
      </c>
      <c r="E764" s="12" t="s">
        <v>1176</v>
      </c>
    </row>
    <row r="765" spans="1:5" x14ac:dyDescent="0.25">
      <c r="A765" s="12" t="s">
        <v>28</v>
      </c>
      <c r="B765">
        <v>764</v>
      </c>
      <c r="C765" s="12" t="s">
        <v>892</v>
      </c>
      <c r="D765" s="12" t="s">
        <v>1988</v>
      </c>
      <c r="E765" s="12" t="s">
        <v>1194</v>
      </c>
    </row>
    <row r="766" spans="1:5" x14ac:dyDescent="0.25">
      <c r="A766" s="12" t="s">
        <v>28</v>
      </c>
      <c r="B766">
        <v>765</v>
      </c>
      <c r="C766" s="12" t="s">
        <v>893</v>
      </c>
      <c r="D766" s="12" t="s">
        <v>33</v>
      </c>
      <c r="E766" s="12" t="s">
        <v>33</v>
      </c>
    </row>
    <row r="767" spans="1:5" x14ac:dyDescent="0.25">
      <c r="A767" s="12" t="s">
        <v>28</v>
      </c>
      <c r="B767">
        <v>766</v>
      </c>
      <c r="C767" s="12" t="s">
        <v>894</v>
      </c>
      <c r="D767" s="12" t="s">
        <v>33</v>
      </c>
      <c r="E767" s="12" t="s">
        <v>33</v>
      </c>
    </row>
    <row r="768" spans="1:5" x14ac:dyDescent="0.25">
      <c r="A768" s="12" t="s">
        <v>28</v>
      </c>
      <c r="B768">
        <v>767</v>
      </c>
      <c r="C768" s="12" t="s">
        <v>895</v>
      </c>
      <c r="D768" s="12" t="s">
        <v>1989</v>
      </c>
      <c r="E768" s="12" t="s">
        <v>674</v>
      </c>
    </row>
    <row r="769" spans="1:5" x14ac:dyDescent="0.25">
      <c r="A769" s="12" t="s">
        <v>28</v>
      </c>
      <c r="B769">
        <v>768</v>
      </c>
      <c r="C769" s="12" t="s">
        <v>896</v>
      </c>
      <c r="D769" s="12" t="s">
        <v>1990</v>
      </c>
      <c r="E769" s="12" t="s">
        <v>1153</v>
      </c>
    </row>
    <row r="770" spans="1:5" x14ac:dyDescent="0.25">
      <c r="A770" s="12" t="s">
        <v>28</v>
      </c>
      <c r="B770">
        <v>769</v>
      </c>
      <c r="C770" s="12" t="s">
        <v>897</v>
      </c>
      <c r="D770" s="12" t="s">
        <v>1991</v>
      </c>
      <c r="E770" s="12" t="s">
        <v>677</v>
      </c>
    </row>
    <row r="771" spans="1:5" x14ac:dyDescent="0.25">
      <c r="A771" s="12" t="s">
        <v>28</v>
      </c>
      <c r="B771">
        <v>770</v>
      </c>
      <c r="C771" s="12" t="s">
        <v>898</v>
      </c>
      <c r="D771" s="12" t="s">
        <v>1992</v>
      </c>
      <c r="E771" s="12" t="s">
        <v>1886</v>
      </c>
    </row>
    <row r="772" spans="1:5" x14ac:dyDescent="0.25">
      <c r="A772" s="12" t="s">
        <v>28</v>
      </c>
      <c r="B772">
        <v>771</v>
      </c>
      <c r="C772" s="12" t="s">
        <v>899</v>
      </c>
      <c r="D772" s="12" t="s">
        <v>1993</v>
      </c>
      <c r="E772" s="12" t="s">
        <v>1318</v>
      </c>
    </row>
    <row r="773" spans="1:5" x14ac:dyDescent="0.25">
      <c r="A773" s="12" t="s">
        <v>28</v>
      </c>
      <c r="B773">
        <v>772</v>
      </c>
      <c r="C773" s="12" t="s">
        <v>900</v>
      </c>
      <c r="D773" s="12" t="s">
        <v>1994</v>
      </c>
      <c r="E773" s="12" t="s">
        <v>605</v>
      </c>
    </row>
    <row r="774" spans="1:5" x14ac:dyDescent="0.25">
      <c r="A774" s="12" t="s">
        <v>28</v>
      </c>
      <c r="B774">
        <v>773</v>
      </c>
      <c r="C774" s="12" t="s">
        <v>901</v>
      </c>
      <c r="D774" s="12" t="s">
        <v>1995</v>
      </c>
      <c r="E774" s="12" t="s">
        <v>1996</v>
      </c>
    </row>
    <row r="775" spans="1:5" x14ac:dyDescent="0.25">
      <c r="A775" s="12" t="s">
        <v>28</v>
      </c>
      <c r="B775">
        <v>774</v>
      </c>
      <c r="C775" s="12" t="s">
        <v>902</v>
      </c>
      <c r="D775" s="12" t="s">
        <v>1997</v>
      </c>
      <c r="E775" s="12" t="s">
        <v>1128</v>
      </c>
    </row>
    <row r="776" spans="1:5" x14ac:dyDescent="0.25">
      <c r="A776" s="12" t="s">
        <v>28</v>
      </c>
      <c r="B776">
        <v>775</v>
      </c>
      <c r="C776" s="12" t="s">
        <v>903</v>
      </c>
      <c r="D776" s="12" t="s">
        <v>1998</v>
      </c>
      <c r="E776" s="12" t="s">
        <v>662</v>
      </c>
    </row>
    <row r="777" spans="1:5" x14ac:dyDescent="0.25">
      <c r="A777" s="12" t="s">
        <v>28</v>
      </c>
      <c r="B777">
        <v>776</v>
      </c>
      <c r="C777" s="12" t="s">
        <v>904</v>
      </c>
      <c r="D777" s="12" t="s">
        <v>1999</v>
      </c>
      <c r="E777" s="12" t="s">
        <v>1142</v>
      </c>
    </row>
    <row r="778" spans="1:5" x14ac:dyDescent="0.25">
      <c r="A778" s="12" t="s">
        <v>28</v>
      </c>
      <c r="B778">
        <v>777</v>
      </c>
      <c r="C778" s="12" t="s">
        <v>905</v>
      </c>
      <c r="D778" s="12" t="s">
        <v>33</v>
      </c>
      <c r="E778" s="12" t="s">
        <v>33</v>
      </c>
    </row>
    <row r="779" spans="1:5" x14ac:dyDescent="0.25">
      <c r="A779" s="12" t="s">
        <v>28</v>
      </c>
      <c r="B779">
        <v>778</v>
      </c>
      <c r="C779" s="12" t="s">
        <v>906</v>
      </c>
      <c r="D779" s="12" t="s">
        <v>33</v>
      </c>
      <c r="E779" s="12" t="s">
        <v>33</v>
      </c>
    </row>
    <row r="780" spans="1:5" x14ac:dyDescent="0.25">
      <c r="A780" s="12" t="s">
        <v>28</v>
      </c>
      <c r="B780">
        <v>779</v>
      </c>
      <c r="C780" s="12" t="s">
        <v>907</v>
      </c>
      <c r="D780" s="12" t="s">
        <v>2000</v>
      </c>
      <c r="E780" s="12" t="s">
        <v>702</v>
      </c>
    </row>
    <row r="781" spans="1:5" x14ac:dyDescent="0.25">
      <c r="A781" s="12" t="s">
        <v>28</v>
      </c>
      <c r="B781">
        <v>780</v>
      </c>
      <c r="C781" s="12" t="s">
        <v>908</v>
      </c>
      <c r="D781" s="12" t="s">
        <v>33</v>
      </c>
      <c r="E781" s="12" t="s">
        <v>33</v>
      </c>
    </row>
    <row r="782" spans="1:5" x14ac:dyDescent="0.25">
      <c r="A782" s="12" t="s">
        <v>28</v>
      </c>
      <c r="B782">
        <v>781</v>
      </c>
      <c r="C782" s="12" t="s">
        <v>718</v>
      </c>
      <c r="D782" s="12" t="s">
        <v>2001</v>
      </c>
      <c r="E782" s="12" t="s">
        <v>644</v>
      </c>
    </row>
    <row r="783" spans="1:5" x14ac:dyDescent="0.25">
      <c r="A783" s="12" t="s">
        <v>28</v>
      </c>
      <c r="B783">
        <v>782</v>
      </c>
      <c r="C783" s="12" t="s">
        <v>909</v>
      </c>
      <c r="D783" s="12" t="s">
        <v>33</v>
      </c>
      <c r="E783" s="12" t="s">
        <v>33</v>
      </c>
    </row>
    <row r="784" spans="1:5" x14ac:dyDescent="0.25">
      <c r="A784" s="12" t="s">
        <v>28</v>
      </c>
      <c r="B784">
        <v>783</v>
      </c>
      <c r="C784" s="12" t="s">
        <v>910</v>
      </c>
      <c r="D784" s="12" t="s">
        <v>33</v>
      </c>
      <c r="E784" s="12" t="s">
        <v>33</v>
      </c>
    </row>
    <row r="785" spans="1:5" x14ac:dyDescent="0.25">
      <c r="A785" s="12" t="s">
        <v>28</v>
      </c>
      <c r="B785">
        <v>784</v>
      </c>
      <c r="C785" s="12" t="s">
        <v>911</v>
      </c>
      <c r="D785" s="12" t="s">
        <v>2002</v>
      </c>
      <c r="E785" s="12" t="s">
        <v>1622</v>
      </c>
    </row>
    <row r="786" spans="1:5" x14ac:dyDescent="0.25">
      <c r="A786" s="12" t="s">
        <v>28</v>
      </c>
      <c r="B786">
        <v>785</v>
      </c>
      <c r="C786" s="12" t="s">
        <v>912</v>
      </c>
      <c r="D786" s="12" t="s">
        <v>2003</v>
      </c>
      <c r="E786" s="12" t="s">
        <v>704</v>
      </c>
    </row>
    <row r="787" spans="1:5" x14ac:dyDescent="0.25">
      <c r="A787" s="12" t="s">
        <v>28</v>
      </c>
      <c r="B787">
        <v>786</v>
      </c>
      <c r="C787" s="12" t="s">
        <v>913</v>
      </c>
      <c r="D787" s="12" t="s">
        <v>33</v>
      </c>
      <c r="E787" s="12" t="s">
        <v>33</v>
      </c>
    </row>
    <row r="788" spans="1:5" x14ac:dyDescent="0.25">
      <c r="A788" s="12" t="s">
        <v>28</v>
      </c>
      <c r="B788">
        <v>787</v>
      </c>
      <c r="C788" s="12" t="s">
        <v>914</v>
      </c>
      <c r="D788" s="12" t="s">
        <v>2004</v>
      </c>
      <c r="E788" s="12" t="s">
        <v>605</v>
      </c>
    </row>
    <row r="789" spans="1:5" x14ac:dyDescent="0.25">
      <c r="A789" s="12" t="s">
        <v>28</v>
      </c>
      <c r="B789">
        <v>788</v>
      </c>
      <c r="C789" s="12" t="s">
        <v>915</v>
      </c>
      <c r="D789" s="12" t="s">
        <v>2005</v>
      </c>
      <c r="E789" s="12" t="s">
        <v>605</v>
      </c>
    </row>
    <row r="790" spans="1:5" x14ac:dyDescent="0.25">
      <c r="A790" s="12" t="s">
        <v>28</v>
      </c>
      <c r="B790">
        <v>789</v>
      </c>
      <c r="C790" s="12" t="s">
        <v>916</v>
      </c>
      <c r="D790" s="12" t="s">
        <v>2006</v>
      </c>
      <c r="E790" s="12" t="s">
        <v>656</v>
      </c>
    </row>
    <row r="791" spans="1:5" x14ac:dyDescent="0.25">
      <c r="A791" s="12" t="s">
        <v>28</v>
      </c>
      <c r="B791">
        <v>790</v>
      </c>
      <c r="C791" s="12" t="s">
        <v>917</v>
      </c>
      <c r="D791" s="12" t="s">
        <v>2007</v>
      </c>
      <c r="E791" s="12" t="s">
        <v>605</v>
      </c>
    </row>
    <row r="792" spans="1:5" x14ac:dyDescent="0.25">
      <c r="A792" s="12" t="s">
        <v>28</v>
      </c>
      <c r="B792">
        <v>791</v>
      </c>
      <c r="C792" s="12" t="s">
        <v>919</v>
      </c>
      <c r="D792" s="12" t="s">
        <v>2008</v>
      </c>
      <c r="E792" s="12" t="s">
        <v>605</v>
      </c>
    </row>
    <row r="793" spans="1:5" x14ac:dyDescent="0.25">
      <c r="A793" s="12" t="s">
        <v>28</v>
      </c>
      <c r="B793">
        <v>792</v>
      </c>
      <c r="C793" s="12" t="s">
        <v>920</v>
      </c>
      <c r="D793" s="12" t="s">
        <v>2009</v>
      </c>
      <c r="E793" s="12" t="s">
        <v>1168</v>
      </c>
    </row>
    <row r="794" spans="1:5" x14ac:dyDescent="0.25">
      <c r="A794" s="12" t="s">
        <v>28</v>
      </c>
      <c r="B794">
        <v>793</v>
      </c>
      <c r="C794" s="12" t="s">
        <v>921</v>
      </c>
      <c r="D794" s="12" t="s">
        <v>2010</v>
      </c>
      <c r="E794" s="12" t="s">
        <v>605</v>
      </c>
    </row>
    <row r="795" spans="1:5" x14ac:dyDescent="0.25">
      <c r="A795" s="12" t="s">
        <v>28</v>
      </c>
      <c r="B795">
        <v>794</v>
      </c>
      <c r="C795" s="12" t="s">
        <v>922</v>
      </c>
      <c r="D795" s="12" t="s">
        <v>2011</v>
      </c>
      <c r="E795" s="12" t="s">
        <v>605</v>
      </c>
    </row>
    <row r="796" spans="1:5" x14ac:dyDescent="0.25">
      <c r="A796" s="12" t="s">
        <v>28</v>
      </c>
      <c r="B796">
        <v>795</v>
      </c>
      <c r="C796" s="12" t="s">
        <v>923</v>
      </c>
      <c r="D796" s="12" t="s">
        <v>2012</v>
      </c>
      <c r="E796" s="12" t="s">
        <v>686</v>
      </c>
    </row>
    <row r="797" spans="1:5" x14ac:dyDescent="0.25">
      <c r="A797" s="12" t="s">
        <v>28</v>
      </c>
      <c r="B797">
        <v>796</v>
      </c>
      <c r="C797" s="12" t="s">
        <v>924</v>
      </c>
      <c r="D797" s="12" t="s">
        <v>1347</v>
      </c>
      <c r="E797" s="12" t="s">
        <v>1134</v>
      </c>
    </row>
    <row r="798" spans="1:5" x14ac:dyDescent="0.25">
      <c r="A798" s="12" t="s">
        <v>28</v>
      </c>
      <c r="B798">
        <v>797</v>
      </c>
      <c r="C798" s="12" t="s">
        <v>925</v>
      </c>
      <c r="D798" s="12" t="s">
        <v>2013</v>
      </c>
      <c r="E798" s="12" t="s">
        <v>605</v>
      </c>
    </row>
    <row r="799" spans="1:5" x14ac:dyDescent="0.25">
      <c r="A799" s="12" t="s">
        <v>28</v>
      </c>
      <c r="B799">
        <v>798</v>
      </c>
      <c r="C799" s="12" t="s">
        <v>926</v>
      </c>
      <c r="D799" s="12" t="s">
        <v>2014</v>
      </c>
      <c r="E799" s="12" t="s">
        <v>2015</v>
      </c>
    </row>
    <row r="800" spans="1:5" x14ac:dyDescent="0.25">
      <c r="A800" s="12" t="s">
        <v>28</v>
      </c>
      <c r="B800">
        <v>799</v>
      </c>
      <c r="C800" s="12" t="s">
        <v>927</v>
      </c>
      <c r="D800" s="12" t="s">
        <v>2016</v>
      </c>
      <c r="E800" s="12" t="s">
        <v>1201</v>
      </c>
    </row>
    <row r="801" spans="1:5" x14ac:dyDescent="0.25">
      <c r="A801" s="12" t="s">
        <v>28</v>
      </c>
      <c r="B801">
        <v>800</v>
      </c>
      <c r="C801" s="12" t="s">
        <v>928</v>
      </c>
      <c r="D801" s="12" t="s">
        <v>33</v>
      </c>
      <c r="E801" s="12" t="s">
        <v>33</v>
      </c>
    </row>
    <row r="802" spans="1:5" x14ac:dyDescent="0.25">
      <c r="A802" s="12" t="s">
        <v>28</v>
      </c>
      <c r="B802">
        <v>801</v>
      </c>
      <c r="C802" s="12" t="s">
        <v>929</v>
      </c>
      <c r="D802" s="12" t="s">
        <v>1456</v>
      </c>
      <c r="E802" s="12" t="s">
        <v>2017</v>
      </c>
    </row>
    <row r="803" spans="1:5" x14ac:dyDescent="0.25">
      <c r="A803" s="12" t="s">
        <v>28</v>
      </c>
      <c r="B803">
        <v>802</v>
      </c>
      <c r="C803" s="12" t="s">
        <v>930</v>
      </c>
      <c r="D803" s="12" t="s">
        <v>1347</v>
      </c>
      <c r="E803" s="12" t="s">
        <v>605</v>
      </c>
    </row>
    <row r="804" spans="1:5" x14ac:dyDescent="0.25">
      <c r="A804" s="12" t="s">
        <v>28</v>
      </c>
      <c r="B804">
        <v>803</v>
      </c>
      <c r="C804" s="12" t="s">
        <v>931</v>
      </c>
      <c r="D804" s="12" t="s">
        <v>2018</v>
      </c>
      <c r="E804" s="12" t="s">
        <v>813</v>
      </c>
    </row>
    <row r="805" spans="1:5" x14ac:dyDescent="0.25">
      <c r="A805" s="12" t="s">
        <v>28</v>
      </c>
      <c r="B805">
        <v>804</v>
      </c>
      <c r="C805" s="12" t="s">
        <v>932</v>
      </c>
      <c r="D805" s="12" t="s">
        <v>2019</v>
      </c>
      <c r="E805" s="12" t="s">
        <v>672</v>
      </c>
    </row>
    <row r="806" spans="1:5" x14ac:dyDescent="0.25">
      <c r="A806" s="12" t="s">
        <v>28</v>
      </c>
      <c r="B806">
        <v>805</v>
      </c>
      <c r="C806" s="12" t="s">
        <v>933</v>
      </c>
      <c r="D806" s="12" t="s">
        <v>605</v>
      </c>
      <c r="E806" s="12" t="s">
        <v>33</v>
      </c>
    </row>
    <row r="807" spans="1:5" x14ac:dyDescent="0.25">
      <c r="A807" s="12" t="s">
        <v>28</v>
      </c>
      <c r="B807">
        <v>806</v>
      </c>
      <c r="C807" s="12" t="s">
        <v>934</v>
      </c>
      <c r="D807" s="12" t="s">
        <v>2020</v>
      </c>
      <c r="E807" s="12" t="s">
        <v>1126</v>
      </c>
    </row>
    <row r="808" spans="1:5" x14ac:dyDescent="0.25">
      <c r="A808" s="12" t="s">
        <v>28</v>
      </c>
      <c r="B808">
        <v>807</v>
      </c>
      <c r="C808" s="12" t="s">
        <v>935</v>
      </c>
      <c r="D808" s="12" t="s">
        <v>2021</v>
      </c>
      <c r="E808" s="12" t="s">
        <v>605</v>
      </c>
    </row>
    <row r="809" spans="1:5" x14ac:dyDescent="0.25">
      <c r="A809" s="12" t="s">
        <v>28</v>
      </c>
      <c r="B809">
        <v>808</v>
      </c>
      <c r="C809" s="12" t="s">
        <v>936</v>
      </c>
      <c r="D809" s="12" t="s">
        <v>2022</v>
      </c>
      <c r="E809" s="12" t="s">
        <v>605</v>
      </c>
    </row>
    <row r="810" spans="1:5" x14ac:dyDescent="0.25">
      <c r="A810" s="12" t="s">
        <v>28</v>
      </c>
      <c r="B810">
        <v>809</v>
      </c>
      <c r="C810" s="12" t="s">
        <v>937</v>
      </c>
      <c r="D810" s="12" t="s">
        <v>2023</v>
      </c>
      <c r="E810" s="12" t="s">
        <v>605</v>
      </c>
    </row>
    <row r="811" spans="1:5" x14ac:dyDescent="0.25">
      <c r="A811" s="12" t="s">
        <v>28</v>
      </c>
      <c r="B811">
        <v>810</v>
      </c>
      <c r="C811" s="12" t="s">
        <v>938</v>
      </c>
      <c r="D811" s="12" t="s">
        <v>1879</v>
      </c>
      <c r="E811" s="12" t="s">
        <v>1272</v>
      </c>
    </row>
    <row r="812" spans="1:5" x14ac:dyDescent="0.25">
      <c r="A812" s="12" t="s">
        <v>28</v>
      </c>
      <c r="B812">
        <v>811</v>
      </c>
      <c r="C812" s="12" t="s">
        <v>939</v>
      </c>
      <c r="D812" s="12" t="s">
        <v>2024</v>
      </c>
      <c r="E812" s="12" t="s">
        <v>1200</v>
      </c>
    </row>
    <row r="813" spans="1:5" x14ac:dyDescent="0.25">
      <c r="A813" s="12" t="s">
        <v>28</v>
      </c>
      <c r="B813">
        <v>812</v>
      </c>
      <c r="C813" s="12" t="s">
        <v>940</v>
      </c>
      <c r="D813" s="12" t="s">
        <v>2025</v>
      </c>
      <c r="E813" s="12" t="s">
        <v>642</v>
      </c>
    </row>
    <row r="814" spans="1:5" x14ac:dyDescent="0.25">
      <c r="A814" s="12" t="s">
        <v>28</v>
      </c>
      <c r="B814">
        <v>813</v>
      </c>
      <c r="C814" s="12" t="s">
        <v>941</v>
      </c>
      <c r="D814" s="12" t="s">
        <v>2026</v>
      </c>
      <c r="E814" s="12" t="s">
        <v>2027</v>
      </c>
    </row>
    <row r="815" spans="1:5" x14ac:dyDescent="0.25">
      <c r="A815" s="12" t="s">
        <v>28</v>
      </c>
      <c r="B815">
        <v>814</v>
      </c>
      <c r="C815" s="12" t="s">
        <v>942</v>
      </c>
      <c r="D815" s="12" t="s">
        <v>2028</v>
      </c>
      <c r="E815" s="12" t="s">
        <v>645</v>
      </c>
    </row>
    <row r="816" spans="1:5" x14ac:dyDescent="0.25">
      <c r="A816" s="12" t="s">
        <v>28</v>
      </c>
      <c r="B816">
        <v>815</v>
      </c>
      <c r="C816" s="12" t="s">
        <v>943</v>
      </c>
      <c r="D816" s="12" t="s">
        <v>2029</v>
      </c>
      <c r="E816" s="12" t="s">
        <v>1270</v>
      </c>
    </row>
    <row r="817" spans="1:5" x14ac:dyDescent="0.25">
      <c r="A817" s="12" t="s">
        <v>28</v>
      </c>
      <c r="B817">
        <v>816</v>
      </c>
      <c r="C817" s="12" t="s">
        <v>944</v>
      </c>
      <c r="D817" s="12" t="s">
        <v>2030</v>
      </c>
      <c r="E817" s="12" t="s">
        <v>645</v>
      </c>
    </row>
    <row r="818" spans="1:5" x14ac:dyDescent="0.25">
      <c r="A818" s="12" t="s">
        <v>28</v>
      </c>
      <c r="B818">
        <v>817</v>
      </c>
      <c r="C818" s="12" t="s">
        <v>945</v>
      </c>
      <c r="D818" s="12" t="s">
        <v>2031</v>
      </c>
      <c r="E818" s="12" t="s">
        <v>605</v>
      </c>
    </row>
    <row r="819" spans="1:5" x14ac:dyDescent="0.25">
      <c r="A819" s="12" t="s">
        <v>28</v>
      </c>
      <c r="B819">
        <v>818</v>
      </c>
      <c r="C819" s="12" t="s">
        <v>946</v>
      </c>
      <c r="D819" s="12" t="s">
        <v>2032</v>
      </c>
      <c r="E819" s="12" t="s">
        <v>700</v>
      </c>
    </row>
    <row r="820" spans="1:5" x14ac:dyDescent="0.25">
      <c r="A820" s="12" t="s">
        <v>28</v>
      </c>
      <c r="B820">
        <v>819</v>
      </c>
      <c r="C820" s="12" t="s">
        <v>947</v>
      </c>
      <c r="D820" s="12" t="s">
        <v>2033</v>
      </c>
      <c r="E820" s="12" t="s">
        <v>1282</v>
      </c>
    </row>
    <row r="821" spans="1:5" x14ac:dyDescent="0.25">
      <c r="A821" s="12" t="s">
        <v>28</v>
      </c>
      <c r="B821">
        <v>820</v>
      </c>
      <c r="C821" s="12" t="s">
        <v>948</v>
      </c>
      <c r="D821" s="12" t="s">
        <v>2034</v>
      </c>
      <c r="E821" s="12" t="s">
        <v>1189</v>
      </c>
    </row>
    <row r="822" spans="1:5" x14ac:dyDescent="0.25">
      <c r="A822" s="12" t="s">
        <v>28</v>
      </c>
      <c r="B822">
        <v>821</v>
      </c>
      <c r="C822" s="12" t="s">
        <v>949</v>
      </c>
      <c r="D822" s="12" t="s">
        <v>1102</v>
      </c>
      <c r="E822" s="12" t="s">
        <v>605</v>
      </c>
    </row>
    <row r="823" spans="1:5" x14ac:dyDescent="0.25">
      <c r="A823" s="12" t="s">
        <v>28</v>
      </c>
      <c r="B823">
        <v>822</v>
      </c>
      <c r="C823" s="12" t="s">
        <v>950</v>
      </c>
      <c r="D823" s="12" t="s">
        <v>2035</v>
      </c>
      <c r="E823" s="12" t="s">
        <v>692</v>
      </c>
    </row>
    <row r="824" spans="1:5" x14ac:dyDescent="0.25">
      <c r="A824" s="12" t="s">
        <v>28</v>
      </c>
      <c r="B824">
        <v>823</v>
      </c>
      <c r="C824" s="12" t="s">
        <v>951</v>
      </c>
      <c r="D824" s="12" t="s">
        <v>2036</v>
      </c>
      <c r="E824" s="12" t="s">
        <v>605</v>
      </c>
    </row>
    <row r="825" spans="1:5" x14ac:dyDescent="0.25">
      <c r="A825" s="12" t="s">
        <v>28</v>
      </c>
      <c r="B825">
        <v>824</v>
      </c>
      <c r="C825" s="12" t="s">
        <v>952</v>
      </c>
      <c r="D825" s="12" t="s">
        <v>2037</v>
      </c>
      <c r="E825" s="12" t="s">
        <v>605</v>
      </c>
    </row>
    <row r="826" spans="1:5" x14ac:dyDescent="0.25">
      <c r="A826" s="12" t="s">
        <v>28</v>
      </c>
      <c r="B826">
        <v>825</v>
      </c>
      <c r="C826" s="12" t="s">
        <v>953</v>
      </c>
      <c r="D826" s="12" t="s">
        <v>2038</v>
      </c>
      <c r="E826" s="12" t="s">
        <v>1467</v>
      </c>
    </row>
    <row r="827" spans="1:5" x14ac:dyDescent="0.25">
      <c r="A827" s="12" t="s">
        <v>28</v>
      </c>
      <c r="B827">
        <v>826</v>
      </c>
      <c r="C827" s="12" t="s">
        <v>954</v>
      </c>
      <c r="D827" s="12" t="s">
        <v>2039</v>
      </c>
      <c r="E827" s="12" t="s">
        <v>1091</v>
      </c>
    </row>
    <row r="828" spans="1:5" x14ac:dyDescent="0.25">
      <c r="A828" s="12" t="s">
        <v>28</v>
      </c>
      <c r="B828">
        <v>827</v>
      </c>
      <c r="C828" s="12" t="s">
        <v>955</v>
      </c>
      <c r="D828" s="12" t="s">
        <v>2040</v>
      </c>
      <c r="E828" s="12" t="s">
        <v>605</v>
      </c>
    </row>
    <row r="829" spans="1:5" x14ac:dyDescent="0.25">
      <c r="A829" s="12" t="s">
        <v>28</v>
      </c>
      <c r="B829">
        <v>828</v>
      </c>
      <c r="C829" s="12" t="s">
        <v>956</v>
      </c>
      <c r="D829" s="12" t="s">
        <v>33</v>
      </c>
      <c r="E829" s="12" t="s">
        <v>33</v>
      </c>
    </row>
    <row r="830" spans="1:5" x14ac:dyDescent="0.25">
      <c r="A830" s="12" t="s">
        <v>28</v>
      </c>
      <c r="B830">
        <v>829</v>
      </c>
      <c r="C830" s="12" t="s">
        <v>957</v>
      </c>
      <c r="D830" s="12" t="s">
        <v>2041</v>
      </c>
      <c r="E830" s="12" t="s">
        <v>1979</v>
      </c>
    </row>
    <row r="831" spans="1:5" x14ac:dyDescent="0.25">
      <c r="A831" s="12" t="s">
        <v>28</v>
      </c>
      <c r="B831">
        <v>830</v>
      </c>
      <c r="C831" s="12" t="s">
        <v>958</v>
      </c>
      <c r="D831" s="12" t="s">
        <v>1881</v>
      </c>
      <c r="E831" s="12" t="s">
        <v>605</v>
      </c>
    </row>
    <row r="832" spans="1:5" x14ac:dyDescent="0.25">
      <c r="A832" s="12" t="s">
        <v>28</v>
      </c>
      <c r="B832">
        <v>831</v>
      </c>
      <c r="C832" s="12" t="s">
        <v>959</v>
      </c>
      <c r="D832" s="12" t="s">
        <v>607</v>
      </c>
      <c r="E832" s="12" t="s">
        <v>605</v>
      </c>
    </row>
    <row r="833" spans="1:5" x14ac:dyDescent="0.25">
      <c r="A833" s="12" t="s">
        <v>28</v>
      </c>
      <c r="B833">
        <v>832</v>
      </c>
      <c r="C833" s="12" t="s">
        <v>960</v>
      </c>
      <c r="D833" s="12" t="s">
        <v>2042</v>
      </c>
      <c r="E833" s="12" t="s">
        <v>1130</v>
      </c>
    </row>
    <row r="834" spans="1:5" x14ac:dyDescent="0.25">
      <c r="A834" s="12" t="s">
        <v>28</v>
      </c>
      <c r="B834">
        <v>833</v>
      </c>
      <c r="C834" s="12" t="s">
        <v>709</v>
      </c>
      <c r="D834" s="12" t="s">
        <v>2043</v>
      </c>
      <c r="E834" s="12" t="s">
        <v>1180</v>
      </c>
    </row>
    <row r="835" spans="1:5" x14ac:dyDescent="0.25">
      <c r="A835" s="12" t="s">
        <v>28</v>
      </c>
      <c r="B835">
        <v>834</v>
      </c>
      <c r="C835" s="12" t="s">
        <v>961</v>
      </c>
      <c r="D835" s="12" t="s">
        <v>605</v>
      </c>
      <c r="E835" s="12" t="s">
        <v>33</v>
      </c>
    </row>
    <row r="836" spans="1:5" x14ac:dyDescent="0.25">
      <c r="A836" s="12" t="s">
        <v>28</v>
      </c>
      <c r="B836">
        <v>835</v>
      </c>
      <c r="C836" s="12" t="s">
        <v>962</v>
      </c>
      <c r="D836" s="12" t="s">
        <v>2044</v>
      </c>
      <c r="E836" s="12" t="s">
        <v>1241</v>
      </c>
    </row>
    <row r="837" spans="1:5" x14ac:dyDescent="0.25">
      <c r="A837" s="12" t="s">
        <v>28</v>
      </c>
      <c r="B837">
        <v>836</v>
      </c>
      <c r="C837" s="12" t="s">
        <v>963</v>
      </c>
      <c r="D837" s="12" t="s">
        <v>2045</v>
      </c>
      <c r="E837" s="12" t="s">
        <v>2046</v>
      </c>
    </row>
    <row r="838" spans="1:5" x14ac:dyDescent="0.25">
      <c r="A838" s="12" t="s">
        <v>28</v>
      </c>
      <c r="B838">
        <v>837</v>
      </c>
      <c r="C838" s="12" t="s">
        <v>964</v>
      </c>
      <c r="D838" s="12" t="s">
        <v>1227</v>
      </c>
      <c r="E838" s="12" t="s">
        <v>1160</v>
      </c>
    </row>
    <row r="839" spans="1:5" x14ac:dyDescent="0.25">
      <c r="A839" s="12" t="s">
        <v>28</v>
      </c>
      <c r="B839">
        <v>838</v>
      </c>
      <c r="C839" s="12" t="s">
        <v>965</v>
      </c>
      <c r="D839" s="12" t="s">
        <v>2047</v>
      </c>
      <c r="E839" s="12" t="s">
        <v>642</v>
      </c>
    </row>
    <row r="840" spans="1:5" x14ac:dyDescent="0.25">
      <c r="A840" s="12" t="s">
        <v>28</v>
      </c>
      <c r="B840">
        <v>839</v>
      </c>
      <c r="C840" s="12" t="s">
        <v>707</v>
      </c>
      <c r="D840" s="12" t="s">
        <v>2048</v>
      </c>
      <c r="E840" s="12" t="s">
        <v>2049</v>
      </c>
    </row>
    <row r="841" spans="1:5" x14ac:dyDescent="0.25">
      <c r="A841" s="12" t="s">
        <v>28</v>
      </c>
      <c r="B841">
        <v>840</v>
      </c>
      <c r="C841" s="12" t="s">
        <v>710</v>
      </c>
      <c r="D841" s="12" t="s">
        <v>1907</v>
      </c>
      <c r="E841" s="12" t="s">
        <v>665</v>
      </c>
    </row>
    <row r="842" spans="1:5" x14ac:dyDescent="0.25">
      <c r="A842" s="12" t="s">
        <v>28</v>
      </c>
      <c r="B842">
        <v>841</v>
      </c>
      <c r="C842" s="12" t="s">
        <v>966</v>
      </c>
      <c r="D842" s="12" t="s">
        <v>2050</v>
      </c>
      <c r="E842" s="12" t="s">
        <v>1176</v>
      </c>
    </row>
    <row r="843" spans="1:5" x14ac:dyDescent="0.25">
      <c r="A843" s="12" t="s">
        <v>28</v>
      </c>
      <c r="B843">
        <v>842</v>
      </c>
      <c r="C843" s="12" t="s">
        <v>967</v>
      </c>
      <c r="D843" s="12" t="s">
        <v>605</v>
      </c>
      <c r="E843" s="12" t="s">
        <v>641</v>
      </c>
    </row>
    <row r="844" spans="1:5" x14ac:dyDescent="0.25">
      <c r="A844" s="12" t="s">
        <v>28</v>
      </c>
      <c r="B844">
        <v>843</v>
      </c>
      <c r="C844" s="12" t="s">
        <v>968</v>
      </c>
      <c r="D844" s="12" t="s">
        <v>33</v>
      </c>
      <c r="E844" s="12" t="s">
        <v>33</v>
      </c>
    </row>
    <row r="845" spans="1:5" x14ac:dyDescent="0.25">
      <c r="A845" s="12" t="s">
        <v>28</v>
      </c>
      <c r="B845">
        <v>844</v>
      </c>
      <c r="C845" s="12" t="s">
        <v>969</v>
      </c>
      <c r="D845" s="12" t="s">
        <v>2051</v>
      </c>
      <c r="E845" s="12" t="s">
        <v>2052</v>
      </c>
    </row>
    <row r="846" spans="1:5" x14ac:dyDescent="0.25">
      <c r="A846" s="12" t="s">
        <v>28</v>
      </c>
      <c r="B846">
        <v>845</v>
      </c>
      <c r="C846" s="12" t="s">
        <v>970</v>
      </c>
      <c r="D846" s="12" t="s">
        <v>33</v>
      </c>
      <c r="E846" s="12" t="s">
        <v>33</v>
      </c>
    </row>
    <row r="847" spans="1:5" x14ac:dyDescent="0.25">
      <c r="A847" s="12" t="s">
        <v>28</v>
      </c>
      <c r="B847">
        <v>846</v>
      </c>
      <c r="C847" s="12" t="s">
        <v>971</v>
      </c>
      <c r="D847" s="12" t="s">
        <v>33</v>
      </c>
      <c r="E847" s="12" t="s">
        <v>33</v>
      </c>
    </row>
    <row r="848" spans="1:5" x14ac:dyDescent="0.25">
      <c r="A848" s="12" t="s">
        <v>28</v>
      </c>
      <c r="B848">
        <v>847</v>
      </c>
      <c r="C848" s="12" t="s">
        <v>972</v>
      </c>
      <c r="D848" s="12" t="s">
        <v>2053</v>
      </c>
      <c r="E848" s="12" t="s">
        <v>605</v>
      </c>
    </row>
    <row r="849" spans="1:5" x14ac:dyDescent="0.25">
      <c r="A849" s="12" t="s">
        <v>28</v>
      </c>
      <c r="B849">
        <v>848</v>
      </c>
      <c r="C849" s="12" t="s">
        <v>973</v>
      </c>
      <c r="D849" s="12" t="s">
        <v>2054</v>
      </c>
      <c r="E849" s="12" t="s">
        <v>2055</v>
      </c>
    </row>
    <row r="850" spans="1:5" x14ac:dyDescent="0.25">
      <c r="A850" s="12" t="s">
        <v>28</v>
      </c>
      <c r="B850">
        <v>849</v>
      </c>
      <c r="C850" s="12" t="s">
        <v>974</v>
      </c>
      <c r="D850" s="12" t="s">
        <v>2056</v>
      </c>
      <c r="E850" s="12" t="s">
        <v>605</v>
      </c>
    </row>
    <row r="851" spans="1:5" x14ac:dyDescent="0.25">
      <c r="A851" s="12" t="s">
        <v>28</v>
      </c>
      <c r="B851">
        <v>850</v>
      </c>
      <c r="C851" s="12" t="s">
        <v>975</v>
      </c>
      <c r="D851" s="12" t="s">
        <v>33</v>
      </c>
      <c r="E851" s="12" t="s">
        <v>33</v>
      </c>
    </row>
    <row r="852" spans="1:5" x14ac:dyDescent="0.25">
      <c r="A852" s="12" t="s">
        <v>28</v>
      </c>
      <c r="B852">
        <v>851</v>
      </c>
      <c r="C852" s="12" t="s">
        <v>976</v>
      </c>
      <c r="D852" s="12" t="s">
        <v>2057</v>
      </c>
      <c r="E852" s="12" t="s">
        <v>1375</v>
      </c>
    </row>
    <row r="853" spans="1:5" x14ac:dyDescent="0.25">
      <c r="A853" s="12" t="s">
        <v>28</v>
      </c>
      <c r="B853">
        <v>852</v>
      </c>
      <c r="C853" s="12" t="s">
        <v>977</v>
      </c>
      <c r="D853" s="12" t="s">
        <v>33</v>
      </c>
      <c r="E853" s="12" t="s">
        <v>33</v>
      </c>
    </row>
    <row r="854" spans="1:5" x14ac:dyDescent="0.25">
      <c r="A854" s="12" t="s">
        <v>28</v>
      </c>
      <c r="B854">
        <v>853</v>
      </c>
      <c r="C854" s="12" t="s">
        <v>978</v>
      </c>
      <c r="D854" s="12" t="s">
        <v>2058</v>
      </c>
      <c r="E854" s="12" t="s">
        <v>670</v>
      </c>
    </row>
    <row r="855" spans="1:5" x14ac:dyDescent="0.25">
      <c r="A855" s="12" t="s">
        <v>28</v>
      </c>
      <c r="B855">
        <v>854</v>
      </c>
      <c r="C855" s="12" t="s">
        <v>711</v>
      </c>
      <c r="D855" s="12" t="s">
        <v>1338</v>
      </c>
      <c r="E855" s="12" t="s">
        <v>605</v>
      </c>
    </row>
    <row r="856" spans="1:5" x14ac:dyDescent="0.25">
      <c r="A856" s="12" t="s">
        <v>28</v>
      </c>
      <c r="B856">
        <v>855</v>
      </c>
      <c r="C856" s="12" t="s">
        <v>979</v>
      </c>
      <c r="D856" s="12" t="s">
        <v>2059</v>
      </c>
      <c r="E856" s="12" t="s">
        <v>651</v>
      </c>
    </row>
    <row r="857" spans="1:5" x14ac:dyDescent="0.25">
      <c r="A857" s="12" t="s">
        <v>28</v>
      </c>
      <c r="B857">
        <v>856</v>
      </c>
      <c r="C857" s="12" t="s">
        <v>980</v>
      </c>
      <c r="D857" s="12" t="s">
        <v>2060</v>
      </c>
      <c r="E857" s="12" t="s">
        <v>2061</v>
      </c>
    </row>
    <row r="858" spans="1:5" x14ac:dyDescent="0.25">
      <c r="A858" s="12" t="s">
        <v>28</v>
      </c>
      <c r="B858">
        <v>857</v>
      </c>
      <c r="C858" s="12" t="s">
        <v>981</v>
      </c>
      <c r="D858" s="12" t="s">
        <v>33</v>
      </c>
      <c r="E858" s="12" t="s">
        <v>33</v>
      </c>
    </row>
    <row r="859" spans="1:5" x14ac:dyDescent="0.25">
      <c r="A859" s="12" t="s">
        <v>28</v>
      </c>
      <c r="B859">
        <v>858</v>
      </c>
      <c r="C859" s="12" t="s">
        <v>982</v>
      </c>
      <c r="D859" s="12" t="s">
        <v>2062</v>
      </c>
      <c r="E859" s="12" t="s">
        <v>678</v>
      </c>
    </row>
    <row r="860" spans="1:5" x14ac:dyDescent="0.25">
      <c r="A860" s="12" t="s">
        <v>28</v>
      </c>
      <c r="B860">
        <v>859</v>
      </c>
      <c r="C860" s="12" t="s">
        <v>983</v>
      </c>
      <c r="D860" s="12" t="s">
        <v>33</v>
      </c>
      <c r="E860" s="12" t="s">
        <v>33</v>
      </c>
    </row>
    <row r="861" spans="1:5" x14ac:dyDescent="0.25">
      <c r="A861" s="12" t="s">
        <v>28</v>
      </c>
      <c r="B861">
        <v>860</v>
      </c>
      <c r="C861" s="12" t="s">
        <v>984</v>
      </c>
      <c r="D861" s="12" t="s">
        <v>1893</v>
      </c>
      <c r="E861" s="12" t="s">
        <v>605</v>
      </c>
    </row>
    <row r="862" spans="1:5" x14ac:dyDescent="0.25">
      <c r="A862" s="12" t="s">
        <v>28</v>
      </c>
      <c r="B862">
        <v>861</v>
      </c>
      <c r="C862" s="12" t="s">
        <v>985</v>
      </c>
      <c r="D862" s="12" t="s">
        <v>2063</v>
      </c>
      <c r="E862" s="12" t="s">
        <v>2064</v>
      </c>
    </row>
    <row r="863" spans="1:5" x14ac:dyDescent="0.25">
      <c r="A863" s="12" t="s">
        <v>28</v>
      </c>
      <c r="B863">
        <v>862</v>
      </c>
      <c r="C863" s="12" t="s">
        <v>986</v>
      </c>
      <c r="D863" s="12" t="s">
        <v>2065</v>
      </c>
      <c r="E863" s="12" t="s">
        <v>605</v>
      </c>
    </row>
    <row r="864" spans="1:5" x14ac:dyDescent="0.25">
      <c r="A864" s="12" t="s">
        <v>28</v>
      </c>
      <c r="B864">
        <v>863</v>
      </c>
      <c r="C864" s="12" t="s">
        <v>987</v>
      </c>
      <c r="D864" s="12" t="s">
        <v>605</v>
      </c>
      <c r="E864" s="12" t="s">
        <v>641</v>
      </c>
    </row>
    <row r="865" spans="1:5" x14ac:dyDescent="0.25">
      <c r="A865" s="12" t="s">
        <v>28</v>
      </c>
      <c r="B865">
        <v>864</v>
      </c>
      <c r="C865" s="12" t="s">
        <v>988</v>
      </c>
      <c r="D865" s="12" t="s">
        <v>605</v>
      </c>
      <c r="E865" s="12" t="s">
        <v>641</v>
      </c>
    </row>
    <row r="866" spans="1:5" x14ac:dyDescent="0.25">
      <c r="A866" s="12" t="s">
        <v>28</v>
      </c>
      <c r="B866">
        <v>865</v>
      </c>
      <c r="C866" s="12" t="s">
        <v>989</v>
      </c>
      <c r="D866" s="12" t="s">
        <v>33</v>
      </c>
      <c r="E866" s="12" t="s">
        <v>33</v>
      </c>
    </row>
    <row r="867" spans="1:5" x14ac:dyDescent="0.25">
      <c r="A867" s="12" t="s">
        <v>28</v>
      </c>
      <c r="B867">
        <v>866</v>
      </c>
      <c r="C867" s="12" t="s">
        <v>990</v>
      </c>
      <c r="D867" s="12" t="s">
        <v>33</v>
      </c>
      <c r="E867" s="12" t="s">
        <v>33</v>
      </c>
    </row>
    <row r="868" spans="1:5" x14ac:dyDescent="0.25">
      <c r="A868" s="12" t="s">
        <v>28</v>
      </c>
      <c r="B868">
        <v>867</v>
      </c>
      <c r="C868" s="12" t="s">
        <v>991</v>
      </c>
      <c r="D868" s="12" t="s">
        <v>2066</v>
      </c>
      <c r="E868" s="12" t="s">
        <v>1248</v>
      </c>
    </row>
    <row r="869" spans="1:5" x14ac:dyDescent="0.25">
      <c r="A869" s="12" t="s">
        <v>28</v>
      </c>
      <c r="B869">
        <v>868</v>
      </c>
      <c r="C869" s="12" t="s">
        <v>992</v>
      </c>
      <c r="D869" s="12" t="s">
        <v>1902</v>
      </c>
      <c r="E869" s="12" t="s">
        <v>1208</v>
      </c>
    </row>
    <row r="870" spans="1:5" x14ac:dyDescent="0.25">
      <c r="A870" s="12" t="s">
        <v>28</v>
      </c>
      <c r="B870">
        <v>869</v>
      </c>
      <c r="C870" s="12" t="s">
        <v>993</v>
      </c>
      <c r="D870" s="12" t="s">
        <v>2067</v>
      </c>
      <c r="E870" s="12" t="s">
        <v>1886</v>
      </c>
    </row>
    <row r="871" spans="1:5" x14ac:dyDescent="0.25">
      <c r="A871" s="12" t="s">
        <v>28</v>
      </c>
      <c r="B871">
        <v>870</v>
      </c>
      <c r="C871" s="12" t="s">
        <v>994</v>
      </c>
      <c r="D871" s="12" t="s">
        <v>33</v>
      </c>
      <c r="E871" s="12" t="s">
        <v>33</v>
      </c>
    </row>
    <row r="872" spans="1:5" x14ac:dyDescent="0.25">
      <c r="A872" s="12" t="s">
        <v>28</v>
      </c>
      <c r="B872">
        <v>871</v>
      </c>
      <c r="C872" s="12" t="s">
        <v>995</v>
      </c>
      <c r="D872" s="12" t="s">
        <v>33</v>
      </c>
      <c r="E872" s="12" t="s">
        <v>33</v>
      </c>
    </row>
    <row r="873" spans="1:5" x14ac:dyDescent="0.25">
      <c r="A873" s="12" t="s">
        <v>28</v>
      </c>
      <c r="B873">
        <v>872</v>
      </c>
      <c r="C873" s="12" t="s">
        <v>996</v>
      </c>
      <c r="D873" s="12" t="s">
        <v>1215</v>
      </c>
      <c r="E873" s="12" t="s">
        <v>2068</v>
      </c>
    </row>
    <row r="874" spans="1:5" x14ac:dyDescent="0.25">
      <c r="A874" s="12" t="s">
        <v>28</v>
      </c>
      <c r="B874">
        <v>873</v>
      </c>
      <c r="C874" s="12" t="s">
        <v>997</v>
      </c>
      <c r="D874" s="12" t="s">
        <v>2069</v>
      </c>
      <c r="E874" s="12" t="s">
        <v>605</v>
      </c>
    </row>
    <row r="875" spans="1:5" x14ac:dyDescent="0.25">
      <c r="A875" s="12" t="s">
        <v>28</v>
      </c>
      <c r="B875">
        <v>874</v>
      </c>
      <c r="C875" s="12" t="s">
        <v>998</v>
      </c>
      <c r="D875" s="12" t="s">
        <v>33</v>
      </c>
      <c r="E875" s="12" t="s">
        <v>33</v>
      </c>
    </row>
    <row r="876" spans="1:5" x14ac:dyDescent="0.25">
      <c r="A876" s="12" t="s">
        <v>28</v>
      </c>
      <c r="B876">
        <v>875</v>
      </c>
      <c r="C876" s="12" t="s">
        <v>999</v>
      </c>
      <c r="D876" s="12" t="s">
        <v>33</v>
      </c>
      <c r="E876" s="12" t="s">
        <v>33</v>
      </c>
    </row>
    <row r="877" spans="1:5" x14ac:dyDescent="0.25">
      <c r="A877" s="12" t="s">
        <v>28</v>
      </c>
      <c r="B877">
        <v>876</v>
      </c>
      <c r="C877" s="12" t="s">
        <v>1000</v>
      </c>
      <c r="D877" s="12" t="s">
        <v>33</v>
      </c>
      <c r="E877" s="12" t="s">
        <v>33</v>
      </c>
    </row>
    <row r="878" spans="1:5" x14ac:dyDescent="0.25">
      <c r="A878" s="12" t="s">
        <v>28</v>
      </c>
      <c r="B878">
        <v>877</v>
      </c>
      <c r="C878" s="12" t="s">
        <v>1001</v>
      </c>
      <c r="D878" s="12" t="s">
        <v>2070</v>
      </c>
      <c r="E878" s="12" t="s">
        <v>1261</v>
      </c>
    </row>
    <row r="879" spans="1:5" x14ac:dyDescent="0.25">
      <c r="A879" s="12" t="s">
        <v>28</v>
      </c>
      <c r="B879">
        <v>878</v>
      </c>
      <c r="C879" s="12" t="s">
        <v>1002</v>
      </c>
      <c r="D879" s="12" t="s">
        <v>2071</v>
      </c>
      <c r="E879" s="12" t="s">
        <v>651</v>
      </c>
    </row>
    <row r="880" spans="1:5" x14ac:dyDescent="0.25">
      <c r="A880" s="12" t="s">
        <v>28</v>
      </c>
      <c r="B880">
        <v>879</v>
      </c>
      <c r="C880" s="12" t="s">
        <v>1003</v>
      </c>
      <c r="D880" s="12" t="s">
        <v>1999</v>
      </c>
      <c r="E880" s="12" t="s">
        <v>1670</v>
      </c>
    </row>
    <row r="881" spans="1:5" x14ac:dyDescent="0.25">
      <c r="A881" s="12" t="s">
        <v>28</v>
      </c>
      <c r="B881">
        <v>880</v>
      </c>
      <c r="C881" s="12" t="s">
        <v>1004</v>
      </c>
      <c r="D881" s="12" t="s">
        <v>2072</v>
      </c>
      <c r="E881" s="12" t="s">
        <v>2073</v>
      </c>
    </row>
    <row r="882" spans="1:5" x14ac:dyDescent="0.25">
      <c r="A882" s="12" t="s">
        <v>28</v>
      </c>
      <c r="B882">
        <v>881</v>
      </c>
      <c r="C882" s="12" t="s">
        <v>1005</v>
      </c>
      <c r="D882" s="12" t="s">
        <v>33</v>
      </c>
      <c r="E882" s="12" t="s">
        <v>33</v>
      </c>
    </row>
    <row r="883" spans="1:5" x14ac:dyDescent="0.25">
      <c r="A883" s="12" t="s">
        <v>28</v>
      </c>
      <c r="B883">
        <v>882</v>
      </c>
      <c r="C883" s="12" t="s">
        <v>1006</v>
      </c>
      <c r="D883" s="12" t="s">
        <v>2074</v>
      </c>
      <c r="E883" s="12" t="s">
        <v>1148</v>
      </c>
    </row>
    <row r="884" spans="1:5" x14ac:dyDescent="0.25">
      <c r="A884" s="12" t="s">
        <v>28</v>
      </c>
      <c r="B884">
        <v>883</v>
      </c>
      <c r="C884" s="12" t="s">
        <v>1007</v>
      </c>
      <c r="D884" s="12" t="s">
        <v>605</v>
      </c>
      <c r="E884" s="12" t="s">
        <v>641</v>
      </c>
    </row>
    <row r="885" spans="1:5" x14ac:dyDescent="0.25">
      <c r="A885" s="12" t="s">
        <v>28</v>
      </c>
      <c r="B885">
        <v>884</v>
      </c>
      <c r="C885" s="12" t="s">
        <v>1008</v>
      </c>
      <c r="D885" s="12" t="s">
        <v>2075</v>
      </c>
      <c r="E885" s="12" t="s">
        <v>1237</v>
      </c>
    </row>
    <row r="886" spans="1:5" x14ac:dyDescent="0.25">
      <c r="A886" s="12" t="s">
        <v>28</v>
      </c>
      <c r="B886">
        <v>885</v>
      </c>
      <c r="C886" s="12" t="s">
        <v>1009</v>
      </c>
      <c r="D886" s="12" t="s">
        <v>2076</v>
      </c>
      <c r="E886" s="12" t="s">
        <v>1091</v>
      </c>
    </row>
    <row r="887" spans="1:5" x14ac:dyDescent="0.25">
      <c r="A887" s="12" t="s">
        <v>28</v>
      </c>
      <c r="B887">
        <v>886</v>
      </c>
      <c r="C887" s="12" t="s">
        <v>1010</v>
      </c>
      <c r="D887" s="12" t="s">
        <v>33</v>
      </c>
      <c r="E887" s="12" t="s">
        <v>33</v>
      </c>
    </row>
    <row r="888" spans="1:5" x14ac:dyDescent="0.25">
      <c r="A888" s="12" t="s">
        <v>28</v>
      </c>
      <c r="B888">
        <v>887</v>
      </c>
      <c r="C888" s="12" t="s">
        <v>1011</v>
      </c>
      <c r="D888" s="12" t="s">
        <v>2077</v>
      </c>
      <c r="E888" s="12" t="s">
        <v>652</v>
      </c>
    </row>
    <row r="889" spans="1:5" x14ac:dyDescent="0.25">
      <c r="A889" s="12" t="s">
        <v>28</v>
      </c>
      <c r="B889">
        <v>888</v>
      </c>
      <c r="C889" s="12" t="s">
        <v>1012</v>
      </c>
      <c r="D889" s="12" t="s">
        <v>605</v>
      </c>
      <c r="E889" s="12" t="s">
        <v>641</v>
      </c>
    </row>
    <row r="890" spans="1:5" x14ac:dyDescent="0.25">
      <c r="A890" s="12" t="s">
        <v>28</v>
      </c>
      <c r="B890">
        <v>889</v>
      </c>
      <c r="C890" s="12" t="s">
        <v>1013</v>
      </c>
      <c r="D890" s="12" t="s">
        <v>2078</v>
      </c>
      <c r="E890" s="12" t="s">
        <v>1157</v>
      </c>
    </row>
    <row r="891" spans="1:5" x14ac:dyDescent="0.25">
      <c r="A891" s="12" t="s">
        <v>28</v>
      </c>
      <c r="B891">
        <v>890</v>
      </c>
      <c r="C891" s="12" t="s">
        <v>1014</v>
      </c>
      <c r="D891" s="12" t="s">
        <v>1343</v>
      </c>
      <c r="E891" s="12" t="s">
        <v>702</v>
      </c>
    </row>
    <row r="892" spans="1:5" x14ac:dyDescent="0.25">
      <c r="A892" s="12" t="s">
        <v>28</v>
      </c>
      <c r="B892">
        <v>891</v>
      </c>
      <c r="C892" s="12" t="s">
        <v>1015</v>
      </c>
      <c r="D892" s="12" t="s">
        <v>2079</v>
      </c>
      <c r="E892" s="12" t="s">
        <v>2080</v>
      </c>
    </row>
    <row r="893" spans="1:5" x14ac:dyDescent="0.25">
      <c r="A893" s="12" t="s">
        <v>28</v>
      </c>
      <c r="B893">
        <v>892</v>
      </c>
      <c r="C893" s="12" t="s">
        <v>1016</v>
      </c>
      <c r="D893" s="12" t="s">
        <v>33</v>
      </c>
      <c r="E893" s="12" t="s">
        <v>33</v>
      </c>
    </row>
    <row r="894" spans="1:5" x14ac:dyDescent="0.25">
      <c r="A894" s="12" t="s">
        <v>28</v>
      </c>
      <c r="B894">
        <v>893</v>
      </c>
      <c r="C894" s="12" t="s">
        <v>1017</v>
      </c>
      <c r="D894" s="12" t="s">
        <v>1884</v>
      </c>
      <c r="E894" s="12" t="s">
        <v>605</v>
      </c>
    </row>
    <row r="895" spans="1:5" x14ac:dyDescent="0.25">
      <c r="A895" s="12" t="s">
        <v>28</v>
      </c>
      <c r="B895">
        <v>894</v>
      </c>
      <c r="C895" s="12" t="s">
        <v>1018</v>
      </c>
      <c r="D895" s="12" t="s">
        <v>1720</v>
      </c>
      <c r="E895" s="12" t="s">
        <v>1137</v>
      </c>
    </row>
    <row r="896" spans="1:5" x14ac:dyDescent="0.25">
      <c r="A896" s="12" t="s">
        <v>28</v>
      </c>
      <c r="B896">
        <v>895</v>
      </c>
      <c r="C896" s="12" t="s">
        <v>1019</v>
      </c>
      <c r="D896" s="12" t="s">
        <v>1956</v>
      </c>
      <c r="E896" s="12" t="s">
        <v>762</v>
      </c>
    </row>
    <row r="897" spans="1:5" x14ac:dyDescent="0.25">
      <c r="A897" s="12" t="s">
        <v>28</v>
      </c>
      <c r="B897">
        <v>896</v>
      </c>
      <c r="C897" s="12" t="s">
        <v>1020</v>
      </c>
      <c r="D897" s="12" t="s">
        <v>605</v>
      </c>
      <c r="E897" s="12" t="s">
        <v>641</v>
      </c>
    </row>
    <row r="898" spans="1:5" x14ac:dyDescent="0.25">
      <c r="A898" s="12" t="s">
        <v>28</v>
      </c>
      <c r="B898">
        <v>897</v>
      </c>
      <c r="C898" s="12" t="s">
        <v>1021</v>
      </c>
      <c r="D898" s="12" t="s">
        <v>2056</v>
      </c>
      <c r="E898" s="12" t="s">
        <v>2081</v>
      </c>
    </row>
    <row r="899" spans="1:5" x14ac:dyDescent="0.25">
      <c r="A899" s="12" t="s">
        <v>28</v>
      </c>
      <c r="B899">
        <v>898</v>
      </c>
      <c r="C899" s="12" t="s">
        <v>1022</v>
      </c>
      <c r="D899" s="12" t="s">
        <v>2082</v>
      </c>
      <c r="E899" s="12" t="s">
        <v>2083</v>
      </c>
    </row>
    <row r="900" spans="1:5" x14ac:dyDescent="0.25">
      <c r="A900" s="12" t="s">
        <v>28</v>
      </c>
      <c r="B900">
        <v>899</v>
      </c>
      <c r="C900" s="12" t="s">
        <v>1023</v>
      </c>
      <c r="D900" s="12" t="s">
        <v>2084</v>
      </c>
      <c r="E900" s="12" t="s">
        <v>1208</v>
      </c>
    </row>
    <row r="901" spans="1:5" x14ac:dyDescent="0.25">
      <c r="A901" s="12" t="s">
        <v>28</v>
      </c>
      <c r="B901">
        <v>900</v>
      </c>
      <c r="C901" s="12" t="s">
        <v>1024</v>
      </c>
      <c r="D901" s="12" t="s">
        <v>33</v>
      </c>
      <c r="E901" s="12" t="s">
        <v>33</v>
      </c>
    </row>
    <row r="902" spans="1:5" x14ac:dyDescent="0.25">
      <c r="A902" s="12" t="s">
        <v>28</v>
      </c>
      <c r="B902">
        <v>901</v>
      </c>
      <c r="C902" s="12" t="s">
        <v>1025</v>
      </c>
      <c r="D902" s="12" t="s">
        <v>2085</v>
      </c>
      <c r="E902" s="12" t="s">
        <v>1826</v>
      </c>
    </row>
    <row r="903" spans="1:5" x14ac:dyDescent="0.25">
      <c r="A903" s="12" t="s">
        <v>28</v>
      </c>
      <c r="B903">
        <v>902</v>
      </c>
      <c r="C903" s="12" t="s">
        <v>1026</v>
      </c>
      <c r="D903" s="12" t="s">
        <v>33</v>
      </c>
      <c r="E903" s="12" t="s">
        <v>33</v>
      </c>
    </row>
    <row r="904" spans="1:5" x14ac:dyDescent="0.25">
      <c r="A904" s="12" t="s">
        <v>28</v>
      </c>
      <c r="B904">
        <v>903</v>
      </c>
      <c r="C904" s="12" t="s">
        <v>1027</v>
      </c>
      <c r="D904" s="12" t="s">
        <v>33</v>
      </c>
      <c r="E904" s="12" t="s">
        <v>33</v>
      </c>
    </row>
    <row r="905" spans="1:5" x14ac:dyDescent="0.25">
      <c r="A905" s="12" t="s">
        <v>28</v>
      </c>
      <c r="B905">
        <v>904</v>
      </c>
      <c r="C905" s="12" t="s">
        <v>1028</v>
      </c>
      <c r="D905" s="12" t="s">
        <v>605</v>
      </c>
      <c r="E905" s="12" t="s">
        <v>641</v>
      </c>
    </row>
    <row r="906" spans="1:5" x14ac:dyDescent="0.25">
      <c r="A906" s="12" t="s">
        <v>28</v>
      </c>
      <c r="B906">
        <v>905</v>
      </c>
      <c r="C906" s="12" t="s">
        <v>1029</v>
      </c>
      <c r="D906" s="12" t="s">
        <v>2086</v>
      </c>
      <c r="E906" s="12" t="s">
        <v>2087</v>
      </c>
    </row>
    <row r="907" spans="1:5" x14ac:dyDescent="0.25">
      <c r="A907" s="12" t="s">
        <v>28</v>
      </c>
      <c r="B907">
        <v>906</v>
      </c>
      <c r="C907" s="12" t="s">
        <v>1030</v>
      </c>
      <c r="D907" s="12" t="s">
        <v>2088</v>
      </c>
      <c r="E907" s="12" t="s">
        <v>2089</v>
      </c>
    </row>
    <row r="908" spans="1:5" x14ac:dyDescent="0.25">
      <c r="A908" s="12" t="s">
        <v>28</v>
      </c>
      <c r="B908">
        <v>907</v>
      </c>
      <c r="C908" s="12" t="s">
        <v>1031</v>
      </c>
      <c r="D908" s="12" t="s">
        <v>2090</v>
      </c>
      <c r="E908" s="12" t="s">
        <v>1159</v>
      </c>
    </row>
    <row r="909" spans="1:5" x14ac:dyDescent="0.25">
      <c r="A909" s="12" t="s">
        <v>28</v>
      </c>
      <c r="B909">
        <v>908</v>
      </c>
      <c r="C909" s="12" t="s">
        <v>1032</v>
      </c>
      <c r="D909" s="12" t="s">
        <v>1400</v>
      </c>
      <c r="E909" s="12" t="s">
        <v>605</v>
      </c>
    </row>
    <row r="910" spans="1:5" x14ac:dyDescent="0.25">
      <c r="A910" s="12" t="s">
        <v>28</v>
      </c>
      <c r="B910">
        <v>909</v>
      </c>
      <c r="C910" s="12" t="s">
        <v>1033</v>
      </c>
      <c r="D910" s="12" t="s">
        <v>2091</v>
      </c>
      <c r="E910" s="12" t="s">
        <v>672</v>
      </c>
    </row>
    <row r="911" spans="1:5" x14ac:dyDescent="0.25">
      <c r="A911" s="12" t="s">
        <v>28</v>
      </c>
      <c r="B911">
        <v>910</v>
      </c>
      <c r="C911" s="12" t="s">
        <v>1034</v>
      </c>
      <c r="D911" s="12" t="s">
        <v>2092</v>
      </c>
      <c r="E911" s="12" t="s">
        <v>693</v>
      </c>
    </row>
    <row r="912" spans="1:5" x14ac:dyDescent="0.25">
      <c r="A912" s="12" t="s">
        <v>28</v>
      </c>
      <c r="B912">
        <v>911</v>
      </c>
      <c r="C912" s="12" t="s">
        <v>1035</v>
      </c>
      <c r="D912" s="12" t="s">
        <v>2093</v>
      </c>
      <c r="E912" s="12" t="s">
        <v>1190</v>
      </c>
    </row>
    <row r="913" spans="1:5" x14ac:dyDescent="0.25">
      <c r="A913" s="12" t="s">
        <v>28</v>
      </c>
      <c r="B913">
        <v>912</v>
      </c>
      <c r="C913" s="12" t="s">
        <v>1036</v>
      </c>
      <c r="D913" s="12" t="s">
        <v>2094</v>
      </c>
      <c r="E913" s="12" t="s">
        <v>679</v>
      </c>
    </row>
    <row r="914" spans="1:5" x14ac:dyDescent="0.25">
      <c r="A914" s="12" t="s">
        <v>28</v>
      </c>
      <c r="B914">
        <v>913</v>
      </c>
      <c r="C914" s="12" t="s">
        <v>1037</v>
      </c>
      <c r="D914" s="12" t="s">
        <v>2095</v>
      </c>
      <c r="E914" s="12" t="s">
        <v>605</v>
      </c>
    </row>
    <row r="915" spans="1:5" x14ac:dyDescent="0.25">
      <c r="A915" s="12" t="s">
        <v>28</v>
      </c>
      <c r="B915">
        <v>914</v>
      </c>
      <c r="C915" s="12" t="s">
        <v>1038</v>
      </c>
      <c r="D915" s="12" t="s">
        <v>2096</v>
      </c>
      <c r="E915" s="12" t="s">
        <v>1148</v>
      </c>
    </row>
    <row r="916" spans="1:5" x14ac:dyDescent="0.25">
      <c r="A916" s="12" t="s">
        <v>28</v>
      </c>
      <c r="B916">
        <v>915</v>
      </c>
      <c r="C916" s="12" t="s">
        <v>1039</v>
      </c>
      <c r="D916" s="12" t="s">
        <v>2097</v>
      </c>
      <c r="E916" s="12" t="s">
        <v>677</v>
      </c>
    </row>
    <row r="917" spans="1:5" x14ac:dyDescent="0.25">
      <c r="A917" s="12" t="s">
        <v>28</v>
      </c>
      <c r="B917">
        <v>916</v>
      </c>
      <c r="C917" s="12" t="s">
        <v>1040</v>
      </c>
      <c r="D917" s="12" t="s">
        <v>2098</v>
      </c>
      <c r="E917" s="12" t="s">
        <v>1095</v>
      </c>
    </row>
    <row r="918" spans="1:5" x14ac:dyDescent="0.25">
      <c r="A918" s="12" t="s">
        <v>28</v>
      </c>
      <c r="B918">
        <v>917</v>
      </c>
      <c r="C918" s="12" t="s">
        <v>1041</v>
      </c>
      <c r="D918" s="12" t="s">
        <v>2099</v>
      </c>
      <c r="E918" s="12" t="s">
        <v>1425</v>
      </c>
    </row>
    <row r="919" spans="1:5" x14ac:dyDescent="0.25">
      <c r="A919" s="12" t="s">
        <v>28</v>
      </c>
      <c r="B919">
        <v>918</v>
      </c>
      <c r="C919" s="12" t="s">
        <v>1042</v>
      </c>
      <c r="D919" s="12" t="s">
        <v>33</v>
      </c>
      <c r="E919" s="12" t="s">
        <v>33</v>
      </c>
    </row>
    <row r="920" spans="1:5" x14ac:dyDescent="0.25">
      <c r="A920" s="12" t="s">
        <v>28</v>
      </c>
      <c r="B920">
        <v>919</v>
      </c>
      <c r="C920" s="12" t="s">
        <v>1043</v>
      </c>
      <c r="D920" s="12" t="s">
        <v>605</v>
      </c>
      <c r="E920" s="12" t="s">
        <v>641</v>
      </c>
    </row>
    <row r="921" spans="1:5" x14ac:dyDescent="0.25">
      <c r="A921" s="12" t="s">
        <v>28</v>
      </c>
      <c r="B921">
        <v>920</v>
      </c>
      <c r="C921" s="12" t="s">
        <v>1044</v>
      </c>
      <c r="D921" s="12" t="s">
        <v>33</v>
      </c>
      <c r="E921" s="12" t="s">
        <v>33</v>
      </c>
    </row>
    <row r="922" spans="1:5" x14ac:dyDescent="0.25">
      <c r="A922" s="12" t="s">
        <v>28</v>
      </c>
      <c r="B922">
        <v>921</v>
      </c>
      <c r="C922" s="12" t="s">
        <v>1045</v>
      </c>
      <c r="D922" s="12" t="s">
        <v>2100</v>
      </c>
      <c r="E922" s="12" t="s">
        <v>2101</v>
      </c>
    </row>
    <row r="923" spans="1:5" x14ac:dyDescent="0.25">
      <c r="A923" s="12" t="s">
        <v>28</v>
      </c>
      <c r="B923">
        <v>922</v>
      </c>
      <c r="C923" s="12" t="s">
        <v>1046</v>
      </c>
      <c r="D923" s="12" t="s">
        <v>2102</v>
      </c>
      <c r="E923" s="12" t="s">
        <v>2103</v>
      </c>
    </row>
    <row r="924" spans="1:5" x14ac:dyDescent="0.25">
      <c r="A924" s="12" t="s">
        <v>28</v>
      </c>
      <c r="B924">
        <v>923</v>
      </c>
      <c r="C924" s="12" t="s">
        <v>1047</v>
      </c>
      <c r="D924" s="12" t="s">
        <v>33</v>
      </c>
      <c r="E924" s="12" t="s">
        <v>33</v>
      </c>
    </row>
    <row r="925" spans="1:5" x14ac:dyDescent="0.25">
      <c r="A925" s="12" t="s">
        <v>28</v>
      </c>
      <c r="B925">
        <v>924</v>
      </c>
      <c r="C925" s="12" t="s">
        <v>1048</v>
      </c>
      <c r="D925" s="12" t="s">
        <v>2104</v>
      </c>
      <c r="E925" s="12" t="s">
        <v>2105</v>
      </c>
    </row>
    <row r="926" spans="1:5" x14ac:dyDescent="0.25">
      <c r="A926" s="12" t="s">
        <v>28</v>
      </c>
      <c r="B926">
        <v>925</v>
      </c>
      <c r="C926" s="12" t="s">
        <v>1050</v>
      </c>
      <c r="D926" s="12" t="s">
        <v>2106</v>
      </c>
      <c r="E926" s="12" t="s">
        <v>605</v>
      </c>
    </row>
    <row r="927" spans="1:5" x14ac:dyDescent="0.25">
      <c r="A927" s="12" t="s">
        <v>28</v>
      </c>
      <c r="B927">
        <v>926</v>
      </c>
      <c r="C927" s="12" t="s">
        <v>1051</v>
      </c>
      <c r="D927" s="12" t="s">
        <v>2107</v>
      </c>
      <c r="E927" s="12" t="s">
        <v>2108</v>
      </c>
    </row>
    <row r="928" spans="1:5" x14ac:dyDescent="0.25">
      <c r="A928" s="12" t="s">
        <v>28</v>
      </c>
      <c r="B928">
        <v>927</v>
      </c>
      <c r="C928" s="12" t="s">
        <v>1052</v>
      </c>
      <c r="D928" s="12" t="s">
        <v>2109</v>
      </c>
      <c r="E928" s="12" t="s">
        <v>667</v>
      </c>
    </row>
    <row r="929" spans="1:5" x14ac:dyDescent="0.25">
      <c r="A929" s="12" t="s">
        <v>28</v>
      </c>
      <c r="B929">
        <v>928</v>
      </c>
      <c r="C929" s="12" t="s">
        <v>1053</v>
      </c>
      <c r="D929" s="12" t="s">
        <v>605</v>
      </c>
      <c r="E929" s="12" t="s">
        <v>33</v>
      </c>
    </row>
    <row r="930" spans="1:5" x14ac:dyDescent="0.25">
      <c r="A930" s="12" t="s">
        <v>28</v>
      </c>
      <c r="B930">
        <v>929</v>
      </c>
      <c r="C930" s="12" t="s">
        <v>1054</v>
      </c>
      <c r="D930" s="12" t="s">
        <v>605</v>
      </c>
      <c r="E930" s="12" t="s">
        <v>641</v>
      </c>
    </row>
    <row r="931" spans="1:5" x14ac:dyDescent="0.25">
      <c r="A931" s="12" t="s">
        <v>28</v>
      </c>
      <c r="B931">
        <v>930</v>
      </c>
      <c r="C931" s="12" t="s">
        <v>1055</v>
      </c>
      <c r="D931" s="12" t="s">
        <v>2110</v>
      </c>
      <c r="E931" s="12" t="s">
        <v>2111</v>
      </c>
    </row>
    <row r="932" spans="1:5" x14ac:dyDescent="0.25">
      <c r="A932" s="12" t="s">
        <v>28</v>
      </c>
      <c r="B932">
        <v>931</v>
      </c>
      <c r="C932" s="12" t="s">
        <v>1056</v>
      </c>
      <c r="D932" s="12" t="s">
        <v>2112</v>
      </c>
      <c r="E932" s="12" t="s">
        <v>700</v>
      </c>
    </row>
    <row r="933" spans="1:5" x14ac:dyDescent="0.25">
      <c r="A933" s="12" t="s">
        <v>28</v>
      </c>
      <c r="B933">
        <v>932</v>
      </c>
      <c r="C933" s="12" t="s">
        <v>1057</v>
      </c>
      <c r="D933" s="12" t="s">
        <v>33</v>
      </c>
      <c r="E933" s="12" t="s">
        <v>33</v>
      </c>
    </row>
    <row r="934" spans="1:5" x14ac:dyDescent="0.25">
      <c r="A934" s="12" t="s">
        <v>28</v>
      </c>
      <c r="B934">
        <v>933</v>
      </c>
      <c r="C934" s="12" t="s">
        <v>1058</v>
      </c>
      <c r="D934" s="12" t="s">
        <v>33</v>
      </c>
      <c r="E934" s="12" t="s">
        <v>33</v>
      </c>
    </row>
    <row r="935" spans="1:5" x14ac:dyDescent="0.25">
      <c r="A935" s="12" t="s">
        <v>28</v>
      </c>
      <c r="B935">
        <v>934</v>
      </c>
      <c r="C935" s="12" t="s">
        <v>1059</v>
      </c>
      <c r="D935" s="12" t="s">
        <v>2086</v>
      </c>
      <c r="E935" s="12" t="s">
        <v>1278</v>
      </c>
    </row>
    <row r="936" spans="1:5" x14ac:dyDescent="0.25">
      <c r="A936" s="12" t="s">
        <v>28</v>
      </c>
      <c r="B936">
        <v>935</v>
      </c>
      <c r="C936" s="12" t="s">
        <v>1060</v>
      </c>
      <c r="D936" s="12" t="s">
        <v>1102</v>
      </c>
      <c r="E936" s="12" t="s">
        <v>605</v>
      </c>
    </row>
    <row r="937" spans="1:5" x14ac:dyDescent="0.25">
      <c r="A937" s="12" t="s">
        <v>28</v>
      </c>
      <c r="B937">
        <v>936</v>
      </c>
      <c r="C937" s="12" t="s">
        <v>1061</v>
      </c>
      <c r="D937" s="12" t="s">
        <v>2113</v>
      </c>
      <c r="E937" s="12" t="s">
        <v>663</v>
      </c>
    </row>
    <row r="938" spans="1:5" x14ac:dyDescent="0.25">
      <c r="A938" s="12" t="s">
        <v>28</v>
      </c>
      <c r="B938">
        <v>937</v>
      </c>
      <c r="C938" s="12" t="s">
        <v>1062</v>
      </c>
      <c r="D938" s="12" t="s">
        <v>605</v>
      </c>
      <c r="E938" s="12" t="s">
        <v>33</v>
      </c>
    </row>
    <row r="939" spans="1:5" x14ac:dyDescent="0.25">
      <c r="A939" s="12" t="s">
        <v>28</v>
      </c>
      <c r="B939">
        <v>938</v>
      </c>
      <c r="C939" s="12" t="s">
        <v>1063</v>
      </c>
      <c r="D939" s="12" t="s">
        <v>605</v>
      </c>
      <c r="E939" s="12" t="s">
        <v>641</v>
      </c>
    </row>
    <row r="940" spans="1:5" x14ac:dyDescent="0.25">
      <c r="A940" s="12" t="s">
        <v>28</v>
      </c>
      <c r="B940">
        <v>939</v>
      </c>
      <c r="C940" s="12" t="s">
        <v>1064</v>
      </c>
      <c r="D940" s="12" t="s">
        <v>2114</v>
      </c>
      <c r="E940" s="12" t="s">
        <v>2115</v>
      </c>
    </row>
    <row r="941" spans="1:5" x14ac:dyDescent="0.25">
      <c r="A941" s="12" t="s">
        <v>28</v>
      </c>
      <c r="B941">
        <v>940</v>
      </c>
      <c r="C941" s="12" t="s">
        <v>1065</v>
      </c>
      <c r="D941" s="12" t="s">
        <v>2116</v>
      </c>
      <c r="E941" s="12" t="s">
        <v>762</v>
      </c>
    </row>
    <row r="942" spans="1:5" x14ac:dyDescent="0.25">
      <c r="A942" s="12" t="s">
        <v>28</v>
      </c>
      <c r="B942">
        <v>941</v>
      </c>
      <c r="C942" s="12" t="s">
        <v>1066</v>
      </c>
      <c r="D942" s="12" t="s">
        <v>2117</v>
      </c>
      <c r="E942" s="12" t="s">
        <v>605</v>
      </c>
    </row>
    <row r="943" spans="1:5" x14ac:dyDescent="0.25">
      <c r="A943" s="12" t="s">
        <v>28</v>
      </c>
      <c r="B943">
        <v>942</v>
      </c>
      <c r="C943" s="12" t="s">
        <v>1067</v>
      </c>
      <c r="D943" s="12" t="s">
        <v>33</v>
      </c>
      <c r="E943" s="12" t="s">
        <v>33</v>
      </c>
    </row>
    <row r="944" spans="1:5" x14ac:dyDescent="0.25">
      <c r="A944" s="12" t="s">
        <v>28</v>
      </c>
      <c r="B944">
        <v>943</v>
      </c>
      <c r="C944" s="12" t="s">
        <v>1068</v>
      </c>
      <c r="D944" s="12" t="s">
        <v>2118</v>
      </c>
      <c r="E944" s="12" t="s">
        <v>674</v>
      </c>
    </row>
    <row r="945" spans="1:5" x14ac:dyDescent="0.25">
      <c r="A945" s="12" t="s">
        <v>28</v>
      </c>
      <c r="B945">
        <v>944</v>
      </c>
      <c r="C945" s="12" t="s">
        <v>1069</v>
      </c>
      <c r="D945" s="12" t="s">
        <v>2119</v>
      </c>
      <c r="E945" s="12" t="s">
        <v>691</v>
      </c>
    </row>
    <row r="946" spans="1:5" x14ac:dyDescent="0.25">
      <c r="A946" s="12" t="s">
        <v>28</v>
      </c>
      <c r="B946">
        <v>945</v>
      </c>
      <c r="C946" s="12" t="s">
        <v>1070</v>
      </c>
      <c r="D946" s="12" t="s">
        <v>2120</v>
      </c>
      <c r="E946" s="12" t="s">
        <v>1212</v>
      </c>
    </row>
    <row r="947" spans="1:5" x14ac:dyDescent="0.25">
      <c r="A947" s="12" t="s">
        <v>28</v>
      </c>
      <c r="B947">
        <v>946</v>
      </c>
      <c r="C947" s="12" t="s">
        <v>1071</v>
      </c>
      <c r="D947" s="12" t="s">
        <v>2121</v>
      </c>
      <c r="E947" s="12" t="s">
        <v>1138</v>
      </c>
    </row>
    <row r="948" spans="1:5" x14ac:dyDescent="0.25">
      <c r="A948" s="12" t="s">
        <v>28</v>
      </c>
      <c r="B948">
        <v>947</v>
      </c>
      <c r="C948" s="12" t="s">
        <v>1073</v>
      </c>
      <c r="D948" s="12" t="s">
        <v>1072</v>
      </c>
      <c r="E948" s="12" t="s">
        <v>605</v>
      </c>
    </row>
    <row r="949" spans="1:5" x14ac:dyDescent="0.25">
      <c r="A949" s="12" t="s">
        <v>28</v>
      </c>
      <c r="B949">
        <v>948</v>
      </c>
      <c r="C949" s="12" t="s">
        <v>1074</v>
      </c>
      <c r="D949" s="12" t="s">
        <v>2122</v>
      </c>
      <c r="E949" s="12" t="s">
        <v>1144</v>
      </c>
    </row>
    <row r="950" spans="1:5" x14ac:dyDescent="0.25">
      <c r="A950" s="12" t="s">
        <v>28</v>
      </c>
      <c r="B950">
        <v>949</v>
      </c>
      <c r="C950" s="12" t="s">
        <v>1075</v>
      </c>
      <c r="D950" s="12" t="s">
        <v>2123</v>
      </c>
      <c r="E950" s="12" t="s">
        <v>605</v>
      </c>
    </row>
    <row r="951" spans="1:5" x14ac:dyDescent="0.25">
      <c r="A951" s="12" t="s">
        <v>28</v>
      </c>
      <c r="B951">
        <v>950</v>
      </c>
      <c r="C951" s="12" t="s">
        <v>1076</v>
      </c>
      <c r="D951" s="12" t="s">
        <v>2124</v>
      </c>
      <c r="E951" s="12" t="s">
        <v>1163</v>
      </c>
    </row>
    <row r="952" spans="1:5" x14ac:dyDescent="0.25">
      <c r="A952" s="12" t="s">
        <v>28</v>
      </c>
      <c r="B952">
        <v>951</v>
      </c>
      <c r="C952" s="12" t="s">
        <v>1077</v>
      </c>
      <c r="D952" s="12" t="s">
        <v>605</v>
      </c>
      <c r="E952" s="12" t="s">
        <v>33</v>
      </c>
    </row>
    <row r="953" spans="1:5" x14ac:dyDescent="0.25">
      <c r="A953" s="12" t="s">
        <v>28</v>
      </c>
      <c r="B953">
        <v>952</v>
      </c>
      <c r="C953" s="12" t="s">
        <v>1078</v>
      </c>
      <c r="D953" s="12" t="s">
        <v>33</v>
      </c>
      <c r="E953" s="12" t="s">
        <v>33</v>
      </c>
    </row>
    <row r="954" spans="1:5" x14ac:dyDescent="0.25">
      <c r="A954" s="12" t="s">
        <v>28</v>
      </c>
      <c r="B954">
        <v>953</v>
      </c>
      <c r="C954" s="12" t="s">
        <v>1079</v>
      </c>
      <c r="D954" s="12" t="s">
        <v>1533</v>
      </c>
      <c r="E954" s="12" t="s">
        <v>704</v>
      </c>
    </row>
    <row r="955" spans="1:5" x14ac:dyDescent="0.25">
      <c r="A955" s="12" t="s">
        <v>28</v>
      </c>
      <c r="B955">
        <v>954</v>
      </c>
      <c r="C955" s="12" t="s">
        <v>1080</v>
      </c>
      <c r="D955" s="12" t="s">
        <v>33</v>
      </c>
      <c r="E955" s="12" t="s">
        <v>33</v>
      </c>
    </row>
    <row r="956" spans="1:5" x14ac:dyDescent="0.25">
      <c r="A956" s="12" t="s">
        <v>28</v>
      </c>
      <c r="B956">
        <v>955</v>
      </c>
      <c r="C956" s="12" t="s">
        <v>1081</v>
      </c>
      <c r="D956" s="12" t="s">
        <v>2125</v>
      </c>
      <c r="E956" s="12" t="s">
        <v>1332</v>
      </c>
    </row>
    <row r="957" spans="1:5" x14ac:dyDescent="0.25">
      <c r="A957" s="12" t="s">
        <v>28</v>
      </c>
      <c r="B957">
        <v>956</v>
      </c>
      <c r="C957" s="12" t="s">
        <v>1082</v>
      </c>
      <c r="D957" s="12" t="s">
        <v>2126</v>
      </c>
      <c r="E957" s="12" t="s">
        <v>2127</v>
      </c>
    </row>
    <row r="958" spans="1:5" x14ac:dyDescent="0.25">
      <c r="A958" s="12" t="s">
        <v>28</v>
      </c>
      <c r="B958">
        <v>957</v>
      </c>
      <c r="C958" s="12" t="s">
        <v>1083</v>
      </c>
      <c r="D958" s="12" t="s">
        <v>2128</v>
      </c>
      <c r="E958" s="12" t="s">
        <v>1263</v>
      </c>
    </row>
    <row r="959" spans="1:5" x14ac:dyDescent="0.25">
      <c r="A959" s="12" t="s">
        <v>28</v>
      </c>
      <c r="B959">
        <v>958</v>
      </c>
      <c r="C959" s="12" t="s">
        <v>1084</v>
      </c>
      <c r="D959" s="12" t="s">
        <v>2129</v>
      </c>
      <c r="E959" s="12" t="s">
        <v>1795</v>
      </c>
    </row>
    <row r="960" spans="1:5" x14ac:dyDescent="0.25">
      <c r="A960" s="12" t="s">
        <v>28</v>
      </c>
      <c r="B960">
        <v>959</v>
      </c>
      <c r="C960" s="12" t="s">
        <v>1085</v>
      </c>
      <c r="D960" s="12" t="s">
        <v>2050</v>
      </c>
      <c r="E960" s="12" t="s">
        <v>1826</v>
      </c>
    </row>
    <row r="961" spans="1:5" x14ac:dyDescent="0.25">
      <c r="A961" s="12" t="s">
        <v>28</v>
      </c>
      <c r="B961">
        <v>960</v>
      </c>
      <c r="C961" s="12" t="s">
        <v>1086</v>
      </c>
      <c r="D961" s="12" t="s">
        <v>1319</v>
      </c>
      <c r="E961" s="12" t="s">
        <v>605</v>
      </c>
    </row>
    <row r="962" spans="1:5" x14ac:dyDescent="0.25">
      <c r="A962" s="12" t="s">
        <v>28</v>
      </c>
      <c r="B962">
        <v>961</v>
      </c>
      <c r="C962" s="12" t="s">
        <v>1087</v>
      </c>
      <c r="D962" s="12" t="s">
        <v>2130</v>
      </c>
      <c r="E962" s="12" t="s">
        <v>605</v>
      </c>
    </row>
    <row r="963" spans="1:5" x14ac:dyDescent="0.25">
      <c r="A963" s="12" t="s">
        <v>28</v>
      </c>
      <c r="B963">
        <v>962</v>
      </c>
      <c r="C963" s="12" t="s">
        <v>1088</v>
      </c>
      <c r="D963" s="12" t="s">
        <v>2131</v>
      </c>
      <c r="E963" s="12" t="s">
        <v>700</v>
      </c>
    </row>
    <row r="964" spans="1:5" x14ac:dyDescent="0.25">
      <c r="A964" s="12" t="s">
        <v>28</v>
      </c>
      <c r="B964">
        <v>963</v>
      </c>
      <c r="C964" s="12" t="s">
        <v>1089</v>
      </c>
      <c r="D964" s="12" t="s">
        <v>2132</v>
      </c>
      <c r="E964" s="12" t="s">
        <v>1182</v>
      </c>
    </row>
    <row r="965" spans="1:5" x14ac:dyDescent="0.25">
      <c r="A965" s="12" t="s">
        <v>28</v>
      </c>
      <c r="B965">
        <v>964</v>
      </c>
      <c r="C965" s="12" t="s">
        <v>1090</v>
      </c>
      <c r="D965" s="12" t="s">
        <v>2133</v>
      </c>
      <c r="E965" s="12" t="s">
        <v>2134</v>
      </c>
    </row>
    <row r="966" spans="1:5" x14ac:dyDescent="0.25">
      <c r="A966" s="12" t="s">
        <v>28</v>
      </c>
      <c r="B966">
        <v>965</v>
      </c>
      <c r="C966" s="12" t="s">
        <v>706</v>
      </c>
      <c r="D966" s="12" t="s">
        <v>2135</v>
      </c>
      <c r="E966" s="12" t="s">
        <v>1298</v>
      </c>
    </row>
    <row r="967" spans="1:5" x14ac:dyDescent="0.25">
      <c r="A967" s="12" t="s">
        <v>28</v>
      </c>
      <c r="B967">
        <v>966</v>
      </c>
      <c r="C967" s="12" t="s">
        <v>708</v>
      </c>
      <c r="D967" s="12" t="s">
        <v>2136</v>
      </c>
      <c r="E967" s="12" t="s">
        <v>658</v>
      </c>
    </row>
    <row r="968" spans="1:5" x14ac:dyDescent="0.25">
      <c r="A968" s="12" t="s">
        <v>28</v>
      </c>
      <c r="B968">
        <v>967</v>
      </c>
      <c r="C968" s="12" t="s">
        <v>714</v>
      </c>
      <c r="D968" s="12" t="s">
        <v>2137</v>
      </c>
      <c r="E968" s="12" t="s">
        <v>661</v>
      </c>
    </row>
    <row r="969" spans="1:5" x14ac:dyDescent="0.25">
      <c r="A969" s="12" t="s">
        <v>28</v>
      </c>
      <c r="B969">
        <v>968</v>
      </c>
      <c r="C969" s="12" t="s">
        <v>1092</v>
      </c>
      <c r="D969" s="12" t="s">
        <v>2138</v>
      </c>
      <c r="E969" s="12" t="s">
        <v>1263</v>
      </c>
    </row>
    <row r="970" spans="1:5" x14ac:dyDescent="0.25">
      <c r="A970" s="12" t="s">
        <v>28</v>
      </c>
      <c r="B970">
        <v>969</v>
      </c>
      <c r="C970" s="12" t="s">
        <v>717</v>
      </c>
      <c r="D970" s="12" t="s">
        <v>2139</v>
      </c>
      <c r="E970" s="12" t="s">
        <v>2046</v>
      </c>
    </row>
    <row r="971" spans="1:5" x14ac:dyDescent="0.25">
      <c r="A971" s="12" t="s">
        <v>28</v>
      </c>
      <c r="B971">
        <v>970</v>
      </c>
      <c r="C971" s="12" t="s">
        <v>1093</v>
      </c>
      <c r="D971" s="12" t="s">
        <v>605</v>
      </c>
      <c r="E971" s="12" t="s">
        <v>641</v>
      </c>
    </row>
    <row r="972" spans="1:5" x14ac:dyDescent="0.25">
      <c r="A972" s="12" t="s">
        <v>28</v>
      </c>
      <c r="B972">
        <v>971</v>
      </c>
      <c r="C972" s="12" t="s">
        <v>1094</v>
      </c>
      <c r="D972" s="12" t="s">
        <v>2140</v>
      </c>
      <c r="E972" s="12" t="s">
        <v>605</v>
      </c>
    </row>
    <row r="973" spans="1:5" x14ac:dyDescent="0.25">
      <c r="A973" s="12" t="s">
        <v>28</v>
      </c>
      <c r="B973">
        <v>972</v>
      </c>
      <c r="C973" s="12" t="s">
        <v>2141</v>
      </c>
      <c r="D973" s="12" t="s">
        <v>2142</v>
      </c>
      <c r="E973" s="12" t="s">
        <v>1145</v>
      </c>
    </row>
    <row r="974" spans="1:5" x14ac:dyDescent="0.25">
      <c r="A974" s="12" t="s">
        <v>28</v>
      </c>
      <c r="B974">
        <v>973</v>
      </c>
      <c r="C974" s="12" t="s">
        <v>2143</v>
      </c>
      <c r="D974" s="12" t="s">
        <v>2144</v>
      </c>
      <c r="E974" s="12" t="s">
        <v>1284</v>
      </c>
    </row>
    <row r="975" spans="1:5" x14ac:dyDescent="0.25">
      <c r="A975" s="12" t="s">
        <v>28</v>
      </c>
      <c r="B975">
        <v>974</v>
      </c>
      <c r="C975" s="12" t="s">
        <v>2145</v>
      </c>
      <c r="D975" s="12" t="s">
        <v>1843</v>
      </c>
      <c r="E975" s="12" t="s">
        <v>1217</v>
      </c>
    </row>
    <row r="976" spans="1:5" x14ac:dyDescent="0.25">
      <c r="A976" s="12" t="s">
        <v>28</v>
      </c>
      <c r="B976">
        <v>975</v>
      </c>
      <c r="C976" s="12" t="s">
        <v>2146</v>
      </c>
      <c r="D976" s="12" t="s">
        <v>2147</v>
      </c>
      <c r="E976" s="12" t="s">
        <v>1190</v>
      </c>
    </row>
    <row r="977" spans="1:5" x14ac:dyDescent="0.25">
      <c r="A977" s="12" t="s">
        <v>28</v>
      </c>
      <c r="B977">
        <v>976</v>
      </c>
      <c r="C977" s="12" t="s">
        <v>2148</v>
      </c>
      <c r="D977" s="12" t="s">
        <v>2149</v>
      </c>
      <c r="E977" s="12" t="s">
        <v>1136</v>
      </c>
    </row>
    <row r="978" spans="1:5" x14ac:dyDescent="0.25">
      <c r="A978" s="12" t="s">
        <v>28</v>
      </c>
      <c r="B978">
        <v>977</v>
      </c>
      <c r="C978" s="12" t="s">
        <v>2150</v>
      </c>
      <c r="D978" s="12" t="s">
        <v>2151</v>
      </c>
      <c r="E978" s="12" t="s">
        <v>605</v>
      </c>
    </row>
    <row r="979" spans="1:5" x14ac:dyDescent="0.25">
      <c r="A979" s="12" t="s">
        <v>28</v>
      </c>
      <c r="B979">
        <v>978</v>
      </c>
      <c r="C979" s="12" t="s">
        <v>2152</v>
      </c>
      <c r="D979" s="12" t="s">
        <v>2153</v>
      </c>
      <c r="E979" s="12" t="s">
        <v>1152</v>
      </c>
    </row>
    <row r="980" spans="1:5" x14ac:dyDescent="0.25">
      <c r="A980" s="12" t="s">
        <v>28</v>
      </c>
      <c r="B980">
        <v>979</v>
      </c>
      <c r="C980" s="12" t="s">
        <v>2154</v>
      </c>
      <c r="D980" s="12" t="s">
        <v>2155</v>
      </c>
      <c r="E980" s="12" t="s">
        <v>1195</v>
      </c>
    </row>
    <row r="981" spans="1:5" x14ac:dyDescent="0.25">
      <c r="A981" s="12" t="s">
        <v>28</v>
      </c>
      <c r="B981">
        <v>980</v>
      </c>
      <c r="C981" s="12" t="s">
        <v>2156</v>
      </c>
      <c r="D981" s="12" t="s">
        <v>2157</v>
      </c>
      <c r="E981" s="12" t="s">
        <v>2015</v>
      </c>
    </row>
    <row r="982" spans="1:5" x14ac:dyDescent="0.25">
      <c r="A982" s="12" t="s">
        <v>28</v>
      </c>
      <c r="B982">
        <v>981</v>
      </c>
      <c r="C982" s="12" t="s">
        <v>2158</v>
      </c>
      <c r="D982" s="12" t="s">
        <v>2007</v>
      </c>
      <c r="E982" s="12" t="s">
        <v>1870</v>
      </c>
    </row>
    <row r="983" spans="1:5" x14ac:dyDescent="0.25">
      <c r="A983" s="12" t="s">
        <v>28</v>
      </c>
      <c r="B983">
        <v>982</v>
      </c>
      <c r="C983" s="12" t="s">
        <v>2159</v>
      </c>
      <c r="D983" s="12" t="s">
        <v>2160</v>
      </c>
      <c r="E983" s="12" t="s">
        <v>2161</v>
      </c>
    </row>
    <row r="984" spans="1:5" x14ac:dyDescent="0.25">
      <c r="A984" s="12" t="s">
        <v>28</v>
      </c>
      <c r="B984">
        <v>983</v>
      </c>
      <c r="C984" s="12" t="s">
        <v>2162</v>
      </c>
      <c r="D984" s="12" t="s">
        <v>2163</v>
      </c>
      <c r="E984" s="12" t="s">
        <v>2164</v>
      </c>
    </row>
    <row r="985" spans="1:5" x14ac:dyDescent="0.25">
      <c r="A985" s="12" t="s">
        <v>28</v>
      </c>
      <c r="B985">
        <v>984</v>
      </c>
      <c r="C985" s="12" t="s">
        <v>2165</v>
      </c>
      <c r="D985" s="12" t="s">
        <v>2166</v>
      </c>
      <c r="E985" s="12" t="s">
        <v>2167</v>
      </c>
    </row>
    <row r="986" spans="1:5" x14ac:dyDescent="0.25">
      <c r="A986" s="12" t="s">
        <v>28</v>
      </c>
      <c r="B986">
        <v>985</v>
      </c>
      <c r="C986" s="12" t="s">
        <v>2168</v>
      </c>
      <c r="D986" s="12" t="s">
        <v>2169</v>
      </c>
      <c r="E986" s="12" t="s">
        <v>1260</v>
      </c>
    </row>
    <row r="987" spans="1:5" x14ac:dyDescent="0.25">
      <c r="A987" s="12" t="s">
        <v>28</v>
      </c>
      <c r="B987">
        <v>986</v>
      </c>
      <c r="C987" s="12" t="s">
        <v>2170</v>
      </c>
      <c r="D987" s="12" t="s">
        <v>1338</v>
      </c>
      <c r="E987" s="12" t="s">
        <v>1946</v>
      </c>
    </row>
    <row r="988" spans="1:5" x14ac:dyDescent="0.25">
      <c r="A988" s="12" t="s">
        <v>28</v>
      </c>
      <c r="B988">
        <v>987</v>
      </c>
      <c r="C988" s="12" t="s">
        <v>2171</v>
      </c>
      <c r="D988" s="12" t="s">
        <v>1340</v>
      </c>
      <c r="E988" s="12" t="s">
        <v>1112</v>
      </c>
    </row>
    <row r="989" spans="1:5" x14ac:dyDescent="0.25">
      <c r="A989" s="12" t="s">
        <v>28</v>
      </c>
      <c r="B989">
        <v>988</v>
      </c>
      <c r="C989" s="12" t="s">
        <v>2172</v>
      </c>
      <c r="D989" s="12" t="s">
        <v>2173</v>
      </c>
      <c r="E989" s="12" t="s">
        <v>1670</v>
      </c>
    </row>
    <row r="990" spans="1:5" x14ac:dyDescent="0.25">
      <c r="A990" s="12" t="s">
        <v>28</v>
      </c>
      <c r="B990">
        <v>989</v>
      </c>
      <c r="C990" s="12" t="s">
        <v>2174</v>
      </c>
      <c r="D990" s="12" t="s">
        <v>2175</v>
      </c>
      <c r="E990" s="12" t="s">
        <v>2176</v>
      </c>
    </row>
    <row r="991" spans="1:5" x14ac:dyDescent="0.25">
      <c r="A991" s="12" t="s">
        <v>28</v>
      </c>
      <c r="B991">
        <v>990</v>
      </c>
      <c r="C991" s="12" t="s">
        <v>2177</v>
      </c>
      <c r="D991" s="12" t="s">
        <v>2178</v>
      </c>
      <c r="E991" s="12" t="s">
        <v>1117</v>
      </c>
    </row>
    <row r="992" spans="1:5" x14ac:dyDescent="0.25">
      <c r="A992" s="12" t="s">
        <v>28</v>
      </c>
      <c r="B992">
        <v>991</v>
      </c>
      <c r="C992" s="12" t="s">
        <v>2179</v>
      </c>
      <c r="D992" s="12" t="s">
        <v>2180</v>
      </c>
      <c r="E992" s="12" t="s">
        <v>1196</v>
      </c>
    </row>
    <row r="993" spans="1:5" x14ac:dyDescent="0.25">
      <c r="A993" s="12" t="s">
        <v>28</v>
      </c>
      <c r="B993">
        <v>992</v>
      </c>
      <c r="C993" s="12" t="s">
        <v>2181</v>
      </c>
      <c r="D993" s="12" t="s">
        <v>2182</v>
      </c>
      <c r="E993" s="12" t="s">
        <v>1229</v>
      </c>
    </row>
    <row r="994" spans="1:5" x14ac:dyDescent="0.25">
      <c r="A994" s="12" t="s">
        <v>28</v>
      </c>
      <c r="B994">
        <v>993</v>
      </c>
      <c r="C994" s="12" t="s">
        <v>2183</v>
      </c>
      <c r="D994" s="12" t="s">
        <v>2184</v>
      </c>
      <c r="E994" s="12" t="s">
        <v>1195</v>
      </c>
    </row>
    <row r="995" spans="1:5" x14ac:dyDescent="0.25">
      <c r="A995" s="12" t="s">
        <v>28</v>
      </c>
      <c r="B995">
        <v>994</v>
      </c>
      <c r="C995" s="12" t="s">
        <v>2185</v>
      </c>
      <c r="D995" s="12" t="s">
        <v>2186</v>
      </c>
      <c r="E995" s="12" t="s">
        <v>658</v>
      </c>
    </row>
    <row r="996" spans="1:5" x14ac:dyDescent="0.25">
      <c r="A996" s="12" t="s">
        <v>28</v>
      </c>
      <c r="B996">
        <v>995</v>
      </c>
      <c r="C996" s="12" t="s">
        <v>2187</v>
      </c>
      <c r="D996" s="12" t="s">
        <v>2188</v>
      </c>
      <c r="E996" s="12" t="s">
        <v>688</v>
      </c>
    </row>
    <row r="997" spans="1:5" x14ac:dyDescent="0.25">
      <c r="A997" s="12" t="s">
        <v>28</v>
      </c>
      <c r="B997">
        <v>996</v>
      </c>
      <c r="C997" s="12" t="s">
        <v>2189</v>
      </c>
      <c r="D997" s="12" t="s">
        <v>2190</v>
      </c>
      <c r="E997" s="12" t="s">
        <v>1141</v>
      </c>
    </row>
    <row r="998" spans="1:5" x14ac:dyDescent="0.25">
      <c r="A998" s="12" t="s">
        <v>28</v>
      </c>
      <c r="B998">
        <v>997</v>
      </c>
      <c r="C998" s="12" t="s">
        <v>2191</v>
      </c>
      <c r="D998" s="12" t="s">
        <v>2192</v>
      </c>
      <c r="E998" s="12" t="s">
        <v>1256</v>
      </c>
    </row>
    <row r="999" spans="1:5" x14ac:dyDescent="0.25">
      <c r="A999" s="12" t="s">
        <v>28</v>
      </c>
      <c r="B999">
        <v>998</v>
      </c>
      <c r="C999" s="12" t="s">
        <v>2193</v>
      </c>
      <c r="D999" s="12" t="s">
        <v>2194</v>
      </c>
      <c r="E999" s="12" t="s">
        <v>1500</v>
      </c>
    </row>
    <row r="1000" spans="1:5" x14ac:dyDescent="0.25">
      <c r="A1000" s="12" t="s">
        <v>28</v>
      </c>
      <c r="B1000">
        <v>999</v>
      </c>
      <c r="C1000" s="12" t="s">
        <v>2195</v>
      </c>
      <c r="D1000" s="12" t="s">
        <v>2196</v>
      </c>
      <c r="E1000" s="12" t="s">
        <v>1247</v>
      </c>
    </row>
    <row r="1001" spans="1:5" x14ac:dyDescent="0.25">
      <c r="A1001" s="12" t="s">
        <v>28</v>
      </c>
      <c r="B1001">
        <v>1000</v>
      </c>
      <c r="C1001" s="12" t="s">
        <v>2197</v>
      </c>
      <c r="D1001" s="12" t="s">
        <v>1313</v>
      </c>
      <c r="E1001" s="12" t="s">
        <v>1128</v>
      </c>
    </row>
    <row r="1002" spans="1:5" x14ac:dyDescent="0.25">
      <c r="A1002" s="12" t="s">
        <v>28</v>
      </c>
      <c r="B1002">
        <v>1001</v>
      </c>
      <c r="C1002" s="12" t="s">
        <v>2198</v>
      </c>
      <c r="D1002" s="12" t="s">
        <v>2199</v>
      </c>
      <c r="E1002" s="12" t="s">
        <v>2200</v>
      </c>
    </row>
    <row r="1003" spans="1:5" x14ac:dyDescent="0.25">
      <c r="A1003" s="12" t="s">
        <v>28</v>
      </c>
      <c r="B1003">
        <v>1002</v>
      </c>
      <c r="C1003" s="12" t="s">
        <v>2201</v>
      </c>
      <c r="D1003" s="12" t="s">
        <v>2202</v>
      </c>
      <c r="E1003" s="12" t="s">
        <v>1538</v>
      </c>
    </row>
    <row r="1004" spans="1:5" x14ac:dyDescent="0.25">
      <c r="A1004" s="12" t="s">
        <v>28</v>
      </c>
      <c r="B1004">
        <v>1003</v>
      </c>
      <c r="C1004" s="12" t="s">
        <v>2203</v>
      </c>
      <c r="D1004" s="12" t="s">
        <v>2204</v>
      </c>
      <c r="E1004" s="12" t="s">
        <v>1265</v>
      </c>
    </row>
    <row r="1005" spans="1:5" x14ac:dyDescent="0.25">
      <c r="A1005" s="12" t="s">
        <v>28</v>
      </c>
      <c r="B1005">
        <v>1004</v>
      </c>
      <c r="C1005" s="12" t="s">
        <v>2205</v>
      </c>
      <c r="D1005" s="12" t="s">
        <v>2206</v>
      </c>
      <c r="E1005" s="12" t="s">
        <v>2207</v>
      </c>
    </row>
    <row r="1006" spans="1:5" x14ac:dyDescent="0.25">
      <c r="A1006" s="12" t="s">
        <v>28</v>
      </c>
      <c r="B1006">
        <v>1005</v>
      </c>
      <c r="C1006" s="12" t="s">
        <v>2208</v>
      </c>
      <c r="D1006" s="12" t="s">
        <v>2209</v>
      </c>
      <c r="E1006" s="12" t="s">
        <v>1170</v>
      </c>
    </row>
    <row r="1007" spans="1:5" x14ac:dyDescent="0.25">
      <c r="A1007" s="12" t="s">
        <v>28</v>
      </c>
      <c r="B1007">
        <v>1006</v>
      </c>
      <c r="C1007" s="12" t="s">
        <v>2210</v>
      </c>
      <c r="D1007" s="12" t="s">
        <v>1859</v>
      </c>
      <c r="E1007" s="12" t="s">
        <v>633</v>
      </c>
    </row>
    <row r="1008" spans="1:5" x14ac:dyDescent="0.25">
      <c r="A1008" s="12" t="s">
        <v>28</v>
      </c>
      <c r="B1008">
        <v>1007</v>
      </c>
      <c r="C1008" s="12" t="s">
        <v>2211</v>
      </c>
      <c r="D1008" s="12" t="s">
        <v>2212</v>
      </c>
      <c r="E1008" s="12" t="s">
        <v>1261</v>
      </c>
    </row>
    <row r="1009" spans="1:5" x14ac:dyDescent="0.25">
      <c r="A1009" s="12" t="s">
        <v>28</v>
      </c>
      <c r="B1009">
        <v>1008</v>
      </c>
      <c r="C1009" s="12" t="s">
        <v>2213</v>
      </c>
      <c r="D1009" s="12" t="s">
        <v>2082</v>
      </c>
      <c r="E1009" s="12" t="s">
        <v>647</v>
      </c>
    </row>
    <row r="1010" spans="1:5" x14ac:dyDescent="0.25">
      <c r="A1010" s="12" t="s">
        <v>28</v>
      </c>
      <c r="B1010">
        <v>1009</v>
      </c>
      <c r="C1010" s="12" t="s">
        <v>2214</v>
      </c>
      <c r="D1010" s="12" t="s">
        <v>2215</v>
      </c>
      <c r="E1010" s="12" t="s">
        <v>1356</v>
      </c>
    </row>
    <row r="1011" spans="1:5" x14ac:dyDescent="0.25">
      <c r="A1011" s="12" t="s">
        <v>28</v>
      </c>
      <c r="B1011">
        <v>1010</v>
      </c>
      <c r="C1011" s="12" t="s">
        <v>2216</v>
      </c>
      <c r="D1011" s="12" t="s">
        <v>2217</v>
      </c>
      <c r="E1011" s="12" t="s">
        <v>2218</v>
      </c>
    </row>
    <row r="1012" spans="1:5" x14ac:dyDescent="0.25">
      <c r="A1012" s="12" t="s">
        <v>28</v>
      </c>
      <c r="B1012">
        <v>1011</v>
      </c>
      <c r="C1012" s="12" t="s">
        <v>2219</v>
      </c>
      <c r="D1012" s="12" t="s">
        <v>33</v>
      </c>
      <c r="E1012" s="12" t="s">
        <v>33</v>
      </c>
    </row>
    <row r="1013" spans="1:5" x14ac:dyDescent="0.25">
      <c r="A1013" s="12" t="s">
        <v>28</v>
      </c>
      <c r="B1013">
        <v>1012</v>
      </c>
      <c r="C1013" s="12" t="s">
        <v>2220</v>
      </c>
      <c r="D1013" s="12" t="s">
        <v>2221</v>
      </c>
      <c r="E1013" s="12" t="s">
        <v>2015</v>
      </c>
    </row>
    <row r="1014" spans="1:5" x14ac:dyDescent="0.25">
      <c r="A1014" s="12" t="s">
        <v>28</v>
      </c>
      <c r="B1014">
        <v>1013</v>
      </c>
      <c r="C1014" s="12" t="s">
        <v>2222</v>
      </c>
      <c r="D1014" s="12" t="s">
        <v>2223</v>
      </c>
      <c r="E1014" s="12" t="s">
        <v>1160</v>
      </c>
    </row>
    <row r="1015" spans="1:5" x14ac:dyDescent="0.25">
      <c r="A1015" s="12" t="s">
        <v>28</v>
      </c>
      <c r="B1015">
        <v>1014</v>
      </c>
      <c r="C1015" s="12" t="s">
        <v>2224</v>
      </c>
      <c r="D1015" s="12" t="s">
        <v>2225</v>
      </c>
      <c r="E1015" s="12" t="s">
        <v>2226</v>
      </c>
    </row>
    <row r="1016" spans="1:5" x14ac:dyDescent="0.25">
      <c r="A1016" s="12" t="s">
        <v>28</v>
      </c>
      <c r="B1016">
        <v>1015</v>
      </c>
      <c r="C1016" s="12" t="s">
        <v>2227</v>
      </c>
      <c r="D1016" s="12" t="s">
        <v>2228</v>
      </c>
      <c r="E1016" s="12" t="s">
        <v>1128</v>
      </c>
    </row>
    <row r="1017" spans="1:5" x14ac:dyDescent="0.25">
      <c r="A1017" s="12" t="s">
        <v>28</v>
      </c>
      <c r="B1017">
        <v>1016</v>
      </c>
      <c r="C1017" s="12" t="s">
        <v>2229</v>
      </c>
      <c r="D1017" s="12" t="s">
        <v>1882</v>
      </c>
      <c r="E1017" s="12" t="s">
        <v>1217</v>
      </c>
    </row>
    <row r="1018" spans="1:5" x14ac:dyDescent="0.25">
      <c r="A1018" s="12" t="s">
        <v>28</v>
      </c>
      <c r="B1018">
        <v>1017</v>
      </c>
      <c r="C1018" s="12" t="s">
        <v>2230</v>
      </c>
      <c r="D1018" s="12" t="s">
        <v>2231</v>
      </c>
      <c r="E1018" s="12" t="s">
        <v>1870</v>
      </c>
    </row>
    <row r="1019" spans="1:5" x14ac:dyDescent="0.25">
      <c r="A1019" s="12" t="s">
        <v>28</v>
      </c>
      <c r="B1019">
        <v>1018</v>
      </c>
      <c r="C1019" s="12" t="s">
        <v>2232</v>
      </c>
      <c r="D1019" s="12" t="s">
        <v>1744</v>
      </c>
      <c r="E1019" s="12" t="s">
        <v>1463</v>
      </c>
    </row>
    <row r="1020" spans="1:5" x14ac:dyDescent="0.25">
      <c r="A1020" s="12" t="s">
        <v>28</v>
      </c>
      <c r="B1020">
        <v>1019</v>
      </c>
      <c r="C1020" s="12" t="s">
        <v>2233</v>
      </c>
      <c r="D1020" s="12" t="s">
        <v>2234</v>
      </c>
      <c r="E1020" s="12" t="s">
        <v>1195</v>
      </c>
    </row>
    <row r="1021" spans="1:5" x14ac:dyDescent="0.25">
      <c r="A1021" s="12" t="s">
        <v>28</v>
      </c>
      <c r="B1021">
        <v>1020</v>
      </c>
      <c r="C1021" s="12" t="s">
        <v>2235</v>
      </c>
      <c r="D1021" s="12" t="s">
        <v>1355</v>
      </c>
      <c r="E1021" s="12" t="s">
        <v>1166</v>
      </c>
    </row>
    <row r="1022" spans="1:5" x14ac:dyDescent="0.25">
      <c r="A1022" s="12" t="s">
        <v>28</v>
      </c>
      <c r="B1022">
        <v>1021</v>
      </c>
      <c r="C1022" s="12" t="s">
        <v>2236</v>
      </c>
      <c r="D1022" s="12" t="s">
        <v>1279</v>
      </c>
      <c r="E1022" s="12" t="s">
        <v>2237</v>
      </c>
    </row>
  </sheetData>
  <sheetProtection selectLockedCells="1" selectUnlockedCells="1"/>
  <phoneticPr fontId="10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7 2 4 b d a 9 - 0 1 3 2 - 4 4 c f - 9 6 e 1 - f 5 3 1 5 f 9 b 0 7 2 0 "   x m l n s = " h t t p : / / s c h e m a s . m i c r o s o f t . c o m / D a t a M a s h u p " > A A A A A E Q E A A B Q S w M E F A A C A A g A b Z s 4 V F 2 d n Z i j A A A A 9 g A A A B I A H A B D b 2 5 m a W c v U G F j a 2 F n Z S 5 4 b W w g o h g A K K A U A A A A A A A A A A A A A A A A A A A A A A A A A A A A h Y 9 B D o I w F E S v Q r q n L W i M I Z + y c C u J C d G 4 b W q F R v g Y W i x 3 c + G R v I I Y R d 2 5 n D d v M X O / 3 i A b m j q 4 6 M 6 a F l M S U U 4 C j a o 9 G C x T 0 r t j u C S Z g I 1 U J 1 n q Y J T R J o M 9 p K R y 7 p w w 5 r 2 n f k b b r m Q x 5 x H b 5 + t C V b q R 5 C O b / 3 J o 0 D q J S h M B u 9 c Y E d O I c 7 q Y j 5 u A T R B y g 1 8 h H r t n + w N h 1 d e u 7 7 T Q G G 4 L Y F M E 9 v 4 g H l B L A w Q U A A I A C A B t m z h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Z s 4 V I / U b t Y / A Q A A x A E A A B M A H A B G b 3 J t d W x h c y 9 T Z W N 0 a W 9 u M S 5 t I K I Y A C i g F A A A A A A A A A A A A A A A A A A A A A A A A A A A A H W Q b 0 / C M B C H 3 y / Z d 2 h m Y i A Z 2 4 A F j Y Q Y B B E T k I H z D x p f d N u 5 D b t 2 t N 0 E C d / d j W m i i f b N N c 8 v d 7 n n B P g y Z h T d V r X Z V R V V E R H m E K A j z c U e A W R p q I c I S F V B x Z v x O I S k I A / g G Q 4 O o V Z + B o x K o F L U t E j K V J y Z Z s B 8 Y Y S M h Q Q M n y W m S D n g Q E Q A U p i B C W b L 6 Q 8 e G 8 1 8 z i 1 v R h Z j u p l M V r D M o 1 N v Z t 8 T 7 l 6 8 f 2 z a 0 1 E e R 5 3 t S j b e h L d Z L / z c g c X a c k 4 u 5 / b y J n 0 a 3 k 3 4 G F + t o l U 4 y j p T Y q a Z F 8 m E n I d x 0 L O O R U y L B X q S Z 6 D V 6 3 q l M M Q S W 4 V B p b K z 9 s 8 l e f l K C + 0 4 Z a h P J H A c s F L + c A f D 5 Z i K V 8 a T A S N Z Q t 1 t C q J 2 m K X v d l o F m 5 q O Z B E g C R u 5 1 9 E 3 b x X 8 m s q O b Z R t P 4 L 2 P w 3 2 L 7 6 v q 0 p M / 9 6 v + w l Q S w E C L Q A U A A I A C A B t m z h U X Z 2 d m K M A A A D 2 A A A A E g A A A A A A A A A A A A A A A A A A A A A A Q 2 9 u Z m l n L 1 B h Y 2 t h Z 2 U u e G 1 s U E s B A i 0 A F A A C A A g A b Z s 4 V A / K 6 a u k A A A A 6 Q A A A B M A A A A A A A A A A A A A A A A A 7 w A A A F t D b 2 5 0 Z W 5 0 X 1 R 5 c G V z X S 5 4 b W x Q S w E C L Q A U A A I A C A B t m z h U j 9 R u 1 j 8 B A A D E A Q A A E w A A A A A A A A A A A A A A A A D g A Q A A R m 9 y b X V s Y X M v U 2 V j d G l v b j E u b V B L B Q Y A A A A A A w A D A M I A A A B s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k C g A A A A A A A M I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l M j A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G F i b G V f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M i 0 w M S 0 y N F Q y M j o y N z o y N i 4 x O D k 0 M T E 3 W i I g L z 4 8 R W 5 0 c n k g V H l w Z T 0 i U X V l c n l J R C I g V m F s d W U 9 I n M 1 Y z R h N G E 1 N i 1 j N j U z L T Q 4 N W M t O T Q w N i 0 x Y z c x M j k w Z G N l N W Q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w M j E i I C 8 + P E V u d H J 5 I F R 5 c G U 9 I k Z p b G x D b 2 x 1 b W 5 U e X B l c y I g V m F s d W U 9 I n N C Z 0 1 H Q m d Z P S I g L z 4 8 R W 5 0 c n k g V H l w Z T 0 i Q W R k Z W R U b 0 R h d G F N b 2 R l b C I g V m F s d W U 9 I m w w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I D A v V G l w b y B B b H R l c m F k b y 5 7 Q 2 9 s d W 1 u M S w w f S Z x d W 9 0 O y w m c X V v d D t T Z W N 0 a W 9 u M S 9 U Y W J s Z S A w L 1 R p c G 8 g Q W x 0 Z X J h Z G 8 u e 0 N v b H V t b j I s M X 0 m c X V v d D s s J n F 1 b 3 Q 7 U 2 V j d G l v b j E v V G F i b G U g M C 9 U a X B v I E F s d G V y Y W R v L n t D b 2 x 1 b W 4 z L D J 9 J n F 1 b 3 Q 7 L C Z x d W 9 0 O 1 N l Y 3 R p b 2 4 x L 1 R h Y m x l I D A v V G l w b y B B b H R l c m F k b y 5 7 Q 2 9 s d W 1 u N C w z f S Z x d W 9 0 O y w m c X V v d D t T Z W N 0 a W 9 u M S 9 U Y W J s Z S A w L 0 R h d G E w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I D A v V G l w b y B B b H R l c m F k b y 5 7 Q 2 9 s d W 1 u M S w w f S Z x d W 9 0 O y w m c X V v d D t T Z W N 0 a W 9 u M S 9 U Y W J s Z S A w L 1 R p c G 8 g Q W x 0 Z X J h Z G 8 u e 0 N v b H V t b j I s M X 0 m c X V v d D s s J n F 1 b 3 Q 7 U 2 V j d G l v b j E v V G F i b G U g M C 9 U a X B v I E F s d G V y Y W R v L n t D b 2 x 1 b W 4 z L D J 9 J n F 1 b 3 Q 7 L C Z x d W 9 0 O 1 N l Y 3 R p b 2 4 x L 1 R h Y m x l I D A v V G l w b y B B b H R l c m F k b y 5 7 Q 2 9 s d W 1 u N C w z f S Z x d W 9 0 O y w m c X V v d D t T Z W N 0 a W 9 u M S 9 U Y W J s Z S A w L 0 R h d G E w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S U y M D A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w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w L 1 R p c G 8 l M j B B b H R l c m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b x l K L D 4 j C R p H x H s w i R i 0 M A A A A A A I A A A A A A B B m A A A A A Q A A I A A A A K r u 0 R x F 4 X 4 s 1 j H k x h o N k + p p T 7 c p L F d X R F t X I C o U a U R s A A A A A A 6 A A A A A A g A A I A A A A F O 7 4 e p E B L B 6 b 5 t s P X O r c S I b 4 A 0 h i t A d b H P 1 J i J u G Z 3 U U A A A A B y s q t y n / 3 l q c a s M o t 8 8 q d j q U q B 0 Q 8 X u U + a 3 f 0 I f I X K j e 9 j k g a / t L v 2 k e D 5 5 Z y i 6 J 1 t D Q 8 d M m g Q U B g Z 8 / 8 b M b R R J 0 T 3 y 2 k t X u 6 h D O H 0 e f T D k Q A A A A B Q W o H 8 g F x N 8 h B a H s k t r e E p p r d J X J l j p l / H R R O 4 J t E 8 C 5 I 8 R L N / X 7 E b s L s e l y d + G o 9 d x r k 7 e l U g 1 h r j V N E h j z d Y = < / D a t a M a s h u p > 
</file>

<file path=customXml/itemProps1.xml><?xml version="1.0" encoding="utf-8"?>
<ds:datastoreItem xmlns:ds="http://schemas.openxmlformats.org/officeDocument/2006/customXml" ds:itemID="{22BD157C-4536-4910-965E-BCD864E5B0F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Investimentos</vt:lpstr>
      <vt:lpstr>B3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Ável Investimentos</dc:creator>
  <cp:lastModifiedBy>vinicius.souto</cp:lastModifiedBy>
  <dcterms:created xsi:type="dcterms:W3CDTF">2019-10-23T21:18:46Z</dcterms:created>
  <dcterms:modified xsi:type="dcterms:W3CDTF">2022-01-24T22:27:44Z</dcterms:modified>
</cp:coreProperties>
</file>